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F_ASSET_MANAGEMENT\FINANCE\Account\2022\EF Principal\FSC\06\H1\"/>
    </mc:Choice>
  </mc:AlternateContent>
  <xr:revisionPtr revIDLastSave="0" documentId="8_{B8EFB846-4006-4211-907F-51FD91DB13C9}" xr6:coauthVersionLast="47" xr6:coauthVersionMax="47" xr10:uidLastSave="{00000000-0000-0000-0000-000000000000}"/>
  <bookViews>
    <workbookView xWindow="-120" yWindow="-120" windowWidth="29040" windowHeight="15720" tabRatio="599" activeTab="4" xr2:uid="{00000000-000D-0000-FFFF-FFFF00000000}"/>
  </bookViews>
  <sheets>
    <sheet name="1" sheetId="1" r:id="rId1"/>
    <sheet name="2" sheetId="2" r:id="rId2"/>
    <sheet name="3" sheetId="4" r:id="rId3"/>
    <sheet name="4" sheetId="3" r:id="rId4"/>
    <sheet name="5" sheetId="6" r:id="rId5"/>
  </sheets>
  <definedNames>
    <definedName name="_xlnm.Print_Titles" localSheetId="0">'1'!$10:$10</definedName>
    <definedName name="_xlnm.Print_Titles" localSheetId="1">'2'!$10:$10</definedName>
    <definedName name="_xlnm.Print_Titles" localSheetId="2">'3'!$11:$11</definedName>
    <definedName name="_xlnm.Print_Titles" localSheetId="3">'4'!$12:$12</definedName>
    <definedName name="_xlnm.Print_Titles" localSheetId="4">'5'!$14:$14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9" i="4" l="1"/>
  <c r="G13" i="4"/>
  <c r="F31" i="2"/>
  <c r="C31" i="2"/>
  <c r="H21" i="3" l="1"/>
  <c r="E19" i="4"/>
  <c r="F37" i="4"/>
  <c r="G22" i="4"/>
  <c r="G23" i="4"/>
  <c r="G24" i="4"/>
  <c r="G25" i="4"/>
  <c r="G26" i="4"/>
  <c r="G27" i="4"/>
  <c r="G28" i="4"/>
  <c r="G21" i="4"/>
  <c r="F29" i="4"/>
  <c r="E29" i="4"/>
  <c r="G19" i="4"/>
  <c r="F19" i="2"/>
  <c r="F27" i="2" s="1"/>
  <c r="C26" i="2"/>
  <c r="C19" i="2"/>
  <c r="G22" i="3"/>
  <c r="E37" i="4" l="1"/>
  <c r="G29" i="4"/>
  <c r="G37" i="4"/>
  <c r="G39" i="4" s="1"/>
  <c r="C27" i="2"/>
  <c r="C28" i="2" s="1"/>
  <c r="C30" i="2" s="1"/>
  <c r="F28" i="2"/>
  <c r="F30" i="2" s="1"/>
  <c r="F14" i="3"/>
  <c r="C14" i="3"/>
  <c r="B14" i="3"/>
  <c r="C13" i="1" l="1"/>
  <c r="C17" i="1" s="1"/>
  <c r="C19" i="1" s="1"/>
  <c r="C26" i="1"/>
  <c r="C28" i="1"/>
  <c r="C38" i="1" s="1"/>
  <c r="C44" i="1"/>
  <c r="C46" i="1" l="1"/>
  <c r="C48" i="1"/>
  <c r="C5" i="6"/>
  <c r="G5" i="3"/>
  <c r="F5" i="4"/>
  <c r="F5" i="2"/>
  <c r="F22" i="3" l="1"/>
  <c r="G14" i="3"/>
  <c r="H13" i="3"/>
  <c r="D22" i="4"/>
  <c r="D23" i="4"/>
  <c r="D24" i="4"/>
  <c r="D25" i="4"/>
  <c r="D26" i="4"/>
  <c r="D27" i="4"/>
  <c r="D28" i="4"/>
  <c r="D21" i="4"/>
  <c r="D14" i="4"/>
  <c r="D15" i="4"/>
  <c r="D16" i="4"/>
  <c r="D17" i="4"/>
  <c r="D18" i="4"/>
  <c r="D13" i="4"/>
  <c r="F30" i="1"/>
  <c r="F42" i="1" s="1"/>
  <c r="F43" i="1" s="1"/>
  <c r="F19" i="1"/>
  <c r="F24" i="1" s="1"/>
  <c r="F17" i="1"/>
  <c r="F25" i="1" l="1"/>
  <c r="F48" i="1" s="1"/>
  <c r="B26" i="2" l="1"/>
  <c r="B29" i="4"/>
  <c r="C29" i="4"/>
  <c r="C36" i="4"/>
  <c r="B36" i="4"/>
  <c r="D32" i="4"/>
  <c r="D33" i="4"/>
  <c r="D34" i="4"/>
  <c r="D35" i="4"/>
  <c r="D31" i="4"/>
  <c r="B19" i="4"/>
  <c r="B28" i="1"/>
  <c r="B38" i="1" s="1"/>
  <c r="B26" i="1"/>
  <c r="B44" i="1"/>
  <c r="G28" i="3"/>
  <c r="F28" i="3"/>
  <c r="E28" i="3"/>
  <c r="D28" i="3"/>
  <c r="C28" i="3"/>
  <c r="B28" i="3"/>
  <c r="G25" i="3"/>
  <c r="F25" i="3"/>
  <c r="E25" i="3"/>
  <c r="D25" i="3"/>
  <c r="C25" i="3"/>
  <c r="B25" i="3"/>
  <c r="G19" i="3"/>
  <c r="F19" i="3"/>
  <c r="E19" i="3"/>
  <c r="D19" i="3"/>
  <c r="C19" i="3"/>
  <c r="B19" i="3"/>
  <c r="H33" i="3"/>
  <c r="H31" i="3"/>
  <c r="H30" i="3"/>
  <c r="H29" i="3"/>
  <c r="H27" i="3"/>
  <c r="H26" i="3"/>
  <c r="H24" i="3"/>
  <c r="H23" i="3"/>
  <c r="H22" i="3"/>
  <c r="H20" i="3"/>
  <c r="H17" i="3"/>
  <c r="H16" i="3"/>
  <c r="H14" i="3"/>
  <c r="G15" i="3"/>
  <c r="G18" i="3" s="1"/>
  <c r="F15" i="3"/>
  <c r="F18" i="3" s="1"/>
  <c r="E15" i="3"/>
  <c r="E18" i="3" s="1"/>
  <c r="D15" i="3"/>
  <c r="D18" i="3" s="1"/>
  <c r="C15" i="3"/>
  <c r="C18" i="3" s="1"/>
  <c r="B15" i="3"/>
  <c r="E19" i="2"/>
  <c r="E27" i="2" s="1"/>
  <c r="B19" i="2"/>
  <c r="B13" i="1"/>
  <c r="B17" i="1"/>
  <c r="B19" i="1" s="1"/>
  <c r="E19" i="1"/>
  <c r="E24" i="1" s="1"/>
  <c r="E30" i="1"/>
  <c r="E42" i="1" s="1"/>
  <c r="E43" i="1" s="1"/>
  <c r="E17" i="1"/>
  <c r="B37" i="4" l="1"/>
  <c r="D36" i="4"/>
  <c r="B27" i="2"/>
  <c r="E28" i="2" s="1"/>
  <c r="E30" i="2" s="1"/>
  <c r="E31" i="2" s="1"/>
  <c r="F32" i="3"/>
  <c r="F34" i="3" s="1"/>
  <c r="H25" i="3"/>
  <c r="D32" i="3"/>
  <c r="D34" i="3" s="1"/>
  <c r="H19" i="3"/>
  <c r="E32" i="3"/>
  <c r="E34" i="3" s="1"/>
  <c r="C32" i="3"/>
  <c r="C34" i="3" s="1"/>
  <c r="H15" i="3"/>
  <c r="D29" i="4"/>
  <c r="G32" i="3"/>
  <c r="G34" i="3" s="1"/>
  <c r="H28" i="3"/>
  <c r="B46" i="1"/>
  <c r="B48" i="1" s="1"/>
  <c r="E25" i="1"/>
  <c r="E48" i="1" s="1"/>
  <c r="B18" i="3"/>
  <c r="C19" i="4"/>
  <c r="D19" i="4" s="1"/>
  <c r="C37" i="4" l="1"/>
  <c r="B28" i="2"/>
  <c r="B30" i="2" s="1"/>
  <c r="B31" i="2" s="1"/>
  <c r="D37" i="4"/>
  <c r="D39" i="4" s="1"/>
  <c r="B32" i="3"/>
  <c r="H18" i="3"/>
  <c r="H32" i="3" l="1"/>
  <c r="B34" i="3"/>
  <c r="H34" i="3" s="1"/>
</calcChain>
</file>

<file path=xl/sharedStrings.xml><?xml version="1.0" encoding="utf-8"?>
<sst xmlns="http://schemas.openxmlformats.org/spreadsheetml/2006/main" count="263" uniqueCount="210">
  <si>
    <t>а</t>
  </si>
  <si>
    <t>BGN</t>
  </si>
  <si>
    <t xml:space="preserve">Statement No. 1 </t>
  </si>
  <si>
    <t xml:space="preserve">Statement No. 2 </t>
  </si>
  <si>
    <t xml:space="preserve">Statement No. З </t>
  </si>
  <si>
    <t xml:space="preserve">Statement No. 4 </t>
  </si>
  <si>
    <t xml:space="preserve">Statement No. 5 </t>
  </si>
  <si>
    <t>(in BGN)</t>
  </si>
  <si>
    <t>ASSETS</t>
  </si>
  <si>
    <t xml:space="preserve">Current period </t>
  </si>
  <si>
    <t>Current period</t>
  </si>
  <si>
    <t xml:space="preserve">Previous period </t>
  </si>
  <si>
    <t>Previous period</t>
  </si>
  <si>
    <t xml:space="preserve">А. NON-CURRENT ASSETS </t>
  </si>
  <si>
    <t xml:space="preserve">I. FINANCIAL ASSETS </t>
  </si>
  <si>
    <t xml:space="preserve">II. OTHER NON-CURRENT ASSETS </t>
  </si>
  <si>
    <t>Total for group I</t>
  </si>
  <si>
    <t>Total for group ІІ</t>
  </si>
  <si>
    <t>Total for group IІІ</t>
  </si>
  <si>
    <t xml:space="preserve">Total for group II </t>
  </si>
  <si>
    <t xml:space="preserve">Total for group ІІІ </t>
  </si>
  <si>
    <t>Total for group І</t>
  </si>
  <si>
    <t>TOTAL FOR SECTION  А</t>
  </si>
  <si>
    <t>TOTAL FOR SECTION А</t>
  </si>
  <si>
    <t>B. CURRENT ASSETS</t>
  </si>
  <si>
    <t>I. CASH</t>
  </si>
  <si>
    <t xml:space="preserve">III. NON-FINANCIAL ASSETS </t>
  </si>
  <si>
    <t>II. CURRENT FINANCIAL INSTRUMENTS</t>
  </si>
  <si>
    <t>ІV. DEFERRED EXPENSES</t>
  </si>
  <si>
    <t>TOTAL AMOUNT OF ASSETS</t>
  </si>
  <si>
    <t>TOTAL AMOUNT OF LIABILITIES</t>
  </si>
  <si>
    <t>TOTAL FOR SECTION B</t>
  </si>
  <si>
    <t xml:space="preserve"> EQUITY AND LIABILITIES </t>
  </si>
  <si>
    <t>А. EQUITY</t>
  </si>
  <si>
    <t>I. REGISTERED CAPITAL</t>
  </si>
  <si>
    <t>II. RESERVES</t>
  </si>
  <si>
    <t>III. FINANCIAL RESULT</t>
  </si>
  <si>
    <t>B. CURRENT LIABILITIES</t>
  </si>
  <si>
    <t>1. Securities, incl.:</t>
  </si>
  <si>
    <t>shares</t>
  </si>
  <si>
    <t xml:space="preserve">debt </t>
  </si>
  <si>
    <t>10. Other</t>
  </si>
  <si>
    <t xml:space="preserve">5. Other </t>
  </si>
  <si>
    <t>5. Other</t>
  </si>
  <si>
    <t>2. Other financial instruments</t>
  </si>
  <si>
    <t>6. Other financial instruments</t>
  </si>
  <si>
    <t>4. Frozen cash</t>
  </si>
  <si>
    <t>rights</t>
  </si>
  <si>
    <t>other</t>
  </si>
  <si>
    <t>2. Money market instruments</t>
  </si>
  <si>
    <t>3. Shares in collective investment schemes</t>
  </si>
  <si>
    <t>4. Derivative financial instruments</t>
  </si>
  <si>
    <t>5. Blocked ones</t>
  </si>
  <si>
    <t>1. Receivables related to interest</t>
  </si>
  <si>
    <t>2. Receivables related to transactions involving financial instruments</t>
  </si>
  <si>
    <t>3. Receivables related to emission</t>
  </si>
  <si>
    <t>emission</t>
  </si>
  <si>
    <t>1. Premium reserves upon emission/repurchase of shares/units</t>
  </si>
  <si>
    <t>2. Reserves from subsequent measurements of assets and liabilities</t>
  </si>
  <si>
    <t>3. General reserves</t>
  </si>
  <si>
    <t>1. Accumulated profit (loss), incl.:</t>
  </si>
  <si>
    <t>loss</t>
  </si>
  <si>
    <t>outstanding loss</t>
  </si>
  <si>
    <t>7. Liabilities related to emission</t>
  </si>
  <si>
    <t>1. Liabilities related to dividends</t>
  </si>
  <si>
    <t>2. Liabilities to financial institutions, incl.:</t>
  </si>
  <si>
    <t>to a depository bank</t>
  </si>
  <si>
    <t>to a management company</t>
  </si>
  <si>
    <t>to credit institutions</t>
  </si>
  <si>
    <t>3. Liabilities to contractors</t>
  </si>
  <si>
    <t>4. Liabilities related to remuneration</t>
  </si>
  <si>
    <t>5. Liabilities to social security institutions</t>
  </si>
  <si>
    <t xml:space="preserve">6. Tax liabilities </t>
  </si>
  <si>
    <t>8. Liabilities related to repurchase</t>
  </si>
  <si>
    <t>repurchase</t>
  </si>
  <si>
    <t>9. Liabilities related to transactions involving financial instruments</t>
  </si>
  <si>
    <t xml:space="preserve">EXPENSES </t>
  </si>
  <si>
    <t xml:space="preserve">REVENUES </t>
  </si>
  <si>
    <t>А. Operating expenses</t>
  </si>
  <si>
    <t>I. Financial expenses</t>
  </si>
  <si>
    <t>1. Interest expenses</t>
  </si>
  <si>
    <t>4. Expenses relating to remuneration</t>
  </si>
  <si>
    <t>ІІ. Non-financial expenses</t>
  </si>
  <si>
    <t>1. Expenses on materials</t>
  </si>
  <si>
    <t>2. Expenses on hired services</t>
  </si>
  <si>
    <t xml:space="preserve">3. Expenses on depreciation and amortisation </t>
  </si>
  <si>
    <t>B. Total operating expenses (І+ІІ)</t>
  </si>
  <si>
    <t>III. Tax expenses</t>
  </si>
  <si>
    <t xml:space="preserve">C. Profit before taxation </t>
  </si>
  <si>
    <t>D. Net profit for the period  (C-III)</t>
  </si>
  <si>
    <t>TOTAL (B+III+D)</t>
  </si>
  <si>
    <t>TOTAL (B+D)</t>
  </si>
  <si>
    <t>А. Operating revenues</t>
  </si>
  <si>
    <t>І. Financial revenues</t>
  </si>
  <si>
    <t>ІІ. Non-financial revenues</t>
  </si>
  <si>
    <t>1. Revenues from dividends</t>
  </si>
  <si>
    <t>interest</t>
  </si>
  <si>
    <t>B. Total operating revenues (I+II)</t>
  </si>
  <si>
    <t>C. Loss before taxation</t>
  </si>
  <si>
    <t>D. Net loss for the period</t>
  </si>
  <si>
    <t>Cash flow name</t>
  </si>
  <si>
    <t>Proceeds</t>
  </si>
  <si>
    <t>Payments</t>
  </si>
  <si>
    <t>Emission and repurchase of shares/units</t>
  </si>
  <si>
    <t>Cash flows relating to currency operations</t>
  </si>
  <si>
    <t>Cash flows relating to other contractors</t>
  </si>
  <si>
    <t>Cash flows relating to remuneration</t>
  </si>
  <si>
    <t xml:space="preserve">Cash flows relating to loans received, incl.: </t>
  </si>
  <si>
    <t xml:space="preserve">Payments upon distribution of profits </t>
  </si>
  <si>
    <t>Cash flows from currency operations and revaluation</t>
  </si>
  <si>
    <t xml:space="preserve">B. Cash flows from investment activity </t>
  </si>
  <si>
    <t>Other cash flows from investment activity</t>
  </si>
  <si>
    <t>Cash flows relating to current financial assets</t>
  </si>
  <si>
    <t>Cash flows relating to non-current financial assets</t>
  </si>
  <si>
    <t>Cash flows relating to non-current assets</t>
  </si>
  <si>
    <t>Interest, commission and other similar</t>
  </si>
  <si>
    <t>Dividends received</t>
  </si>
  <si>
    <t>Cash flows relating to a management company</t>
  </si>
  <si>
    <t>Cash flows relating to a depository bank</t>
  </si>
  <si>
    <t>Total cash flows from  investment activity (B):</t>
  </si>
  <si>
    <t xml:space="preserve">C. Cash flows from non-specialised activity </t>
  </si>
  <si>
    <t>Other cash flows from non-specialised activity</t>
  </si>
  <si>
    <t>Total cash flows from non-specialised activity (C):</t>
  </si>
  <si>
    <t>Cash flows relating to taxes</t>
  </si>
  <si>
    <t>D. Changes in cash during the period (А+B+C)</t>
  </si>
  <si>
    <t>E. Cash at the beginning of the period</t>
  </si>
  <si>
    <t>F. Cash at the end of the period, incl.:</t>
  </si>
  <si>
    <t>2. Cash on demand deposits</t>
  </si>
  <si>
    <t>on demand deposits</t>
  </si>
  <si>
    <t>Net flow</t>
  </si>
  <si>
    <t>( in BGN)</t>
  </si>
  <si>
    <t>INDICATORS</t>
  </si>
  <si>
    <t>Registered capital</t>
  </si>
  <si>
    <t>Reserves</t>
  </si>
  <si>
    <t xml:space="preserve"> 
share premium</t>
  </si>
  <si>
    <t>total reserves</t>
  </si>
  <si>
    <t>profit</t>
  </si>
  <si>
    <t xml:space="preserve">Balance at the beginning of the reporting period </t>
  </si>
  <si>
    <t>Changes in opening balances due to:</t>
  </si>
  <si>
    <t>Effect of changes in the accounting policy</t>
  </si>
  <si>
    <t xml:space="preserve">Fundamental errors </t>
  </si>
  <si>
    <t xml:space="preserve">Adjusted balance at the beginning of the reporting period </t>
  </si>
  <si>
    <t>Changes at the expense of the owners, incl.:</t>
  </si>
  <si>
    <t xml:space="preserve">Net profit/loss for the period  </t>
  </si>
  <si>
    <t>1. Distribution of the profit for dividends</t>
  </si>
  <si>
    <t>2. Loss coverage</t>
  </si>
  <si>
    <t>3. Subsequent measurement of fixed tangible and intangible assets, incl.:</t>
  </si>
  <si>
    <t xml:space="preserve">increase    </t>
  </si>
  <si>
    <t>decrease</t>
  </si>
  <si>
    <t>5. Other changes</t>
  </si>
  <si>
    <t>4. Subsequent measurement of financial assets and instruments, incl.:</t>
  </si>
  <si>
    <t xml:space="preserve">Balance as at the end of the reporting period </t>
  </si>
  <si>
    <t xml:space="preserve">6. Other changes </t>
  </si>
  <si>
    <t xml:space="preserve">Equity as at the end of the reporting period </t>
  </si>
  <si>
    <t xml:space="preserve">Accumulated profit/loss </t>
  </si>
  <si>
    <t>3. Cash on fixed-term deposits</t>
  </si>
  <si>
    <t>undistributed profit</t>
  </si>
  <si>
    <t>1. Cash on hand</t>
  </si>
  <si>
    <t>Total equity</t>
  </si>
  <si>
    <t xml:space="preserve">subse-quent measurement reserve
</t>
  </si>
  <si>
    <t xml:space="preserve">Statement of financial position	</t>
  </si>
  <si>
    <t xml:space="preserve"> CASH FLOW STATEMENT </t>
  </si>
  <si>
    <t xml:space="preserve">2. Current profit </t>
  </si>
  <si>
    <t>3. Current loss</t>
  </si>
  <si>
    <t>Ivelina Ivanova</t>
  </si>
  <si>
    <t xml:space="preserve">А. Cash flows from operative activity </t>
  </si>
  <si>
    <t>Total cash flows from operative activity (А):</t>
  </si>
  <si>
    <t>Other cash flows from opereative activity</t>
  </si>
  <si>
    <t xml:space="preserve">Balance at the beginning of the previous reporting period </t>
  </si>
  <si>
    <t xml:space="preserve">ADDITIONAL INFORMATION RELATED TO ART. 73, PARA. 1 OF ORDINANCE 44 </t>
  </si>
  <si>
    <t xml:space="preserve">Number </t>
  </si>
  <si>
    <t xml:space="preserve">Number of shares at the beginning of the reporting period </t>
  </si>
  <si>
    <t xml:space="preserve">Number of shares as at the end of the reporting period </t>
  </si>
  <si>
    <t xml:space="preserve">Currency </t>
  </si>
  <si>
    <t>Standart diviation (%)</t>
  </si>
  <si>
    <t>Yield for started (%)</t>
  </si>
  <si>
    <t>Yield for last 12 months (%)</t>
  </si>
  <si>
    <t>Yield YTD (Not Annualized) (%)</t>
  </si>
  <si>
    <t>Net value of assets per share at the beginning of the reporting period (BGN)</t>
  </si>
  <si>
    <t>Net value of assets per share s at the end of the reporting period (BGN)</t>
  </si>
  <si>
    <t>Number of repurchase shares</t>
  </si>
  <si>
    <t>Number of issue shares</t>
  </si>
  <si>
    <t>Value of issue shares (BGN)</t>
  </si>
  <si>
    <t>Value of repurchase shares (BGN)</t>
  </si>
  <si>
    <t>Management company remuneration (BGN)</t>
  </si>
  <si>
    <t>Custodian bank remuneration (BGN)</t>
  </si>
  <si>
    <t>Investment intermediary commissions (BGN)</t>
  </si>
  <si>
    <t>Value</t>
  </si>
  <si>
    <t>STATEMENT OF CHANGES IN EQUITY</t>
  </si>
  <si>
    <t>Date:</t>
  </si>
  <si>
    <t>Prepared by:</t>
  </si>
  <si>
    <t xml:space="preserve">Date: </t>
  </si>
  <si>
    <t>4. Expenses relating to currency operations</t>
  </si>
  <si>
    <t>2. Losses from operations with financial assets</t>
  </si>
  <si>
    <t>2. Gains from operations with financial assets</t>
  </si>
  <si>
    <t>3. Gains from subsequent measurement of financial assets</t>
  </si>
  <si>
    <t>4. Revenues relating to currency operations</t>
  </si>
  <si>
    <t>5. Revenues from interest</t>
  </si>
  <si>
    <t>6. Other</t>
  </si>
  <si>
    <t>3. Losses from subsequent measurement of financial assets</t>
  </si>
  <si>
    <t>Statement of profit or loss and other comprehensive income</t>
  </si>
  <si>
    <t>Ivan Ovcharov, Ivelina Ivanova</t>
  </si>
  <si>
    <t>Representatives</t>
  </si>
  <si>
    <t>Representatives:</t>
  </si>
  <si>
    <t>as at 30.06.2022</t>
  </si>
  <si>
    <t>ETF "EF Principal ETF"</t>
  </si>
  <si>
    <t>Reporting period: 01.01.2022-30.06.2022</t>
  </si>
  <si>
    <t>01.01.2022-30.06.2022</t>
  </si>
  <si>
    <t>Аverage annual NAV (in BGN)</t>
  </si>
  <si>
    <t>Аverage annual NAV (in the relevant currency)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</si>
</sst>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17">
    <font>
      <sz val="10"/>
      <name val="Arial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name val="Arial"/>
      <family val="2"/>
      <charset val="204"/>
    </font>
    <font>
      <i/>
      <sz val="11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0"/>
      <name val="Times New Roman Cyr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5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214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4" applyFont="1" applyFill="1" applyAlignment="1" applyProtection="1">
      <alignment horizontal="left" vertical="justify"/>
      <protection locked="0"/>
    </xf>
    <xf numFmtId="0" fontId="5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Fill="1"/>
    <xf numFmtId="0" fontId="9" fillId="0" borderId="0" xfId="0" applyFont="1" applyFill="1" applyAlignment="1">
      <alignment vertical="center"/>
    </xf>
    <xf numFmtId="0" fontId="4" fillId="0" borderId="0" xfId="0" applyFont="1"/>
    <xf numFmtId="0" fontId="2" fillId="0" borderId="0" xfId="4" applyFont="1" applyBorder="1" applyAlignment="1" applyProtection="1">
      <alignment vertical="top" wrapText="1"/>
      <protection locked="0"/>
    </xf>
    <xf numFmtId="0" fontId="2" fillId="0" borderId="0" xfId="6" applyFont="1" applyBorder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right" vertical="top"/>
      <protection locked="0"/>
    </xf>
    <xf numFmtId="0" fontId="2" fillId="0" borderId="0" xfId="6" applyFont="1" applyBorder="1" applyAlignment="1" applyProtection="1">
      <alignment horizontal="center" vertical="center" wrapText="1"/>
    </xf>
    <xf numFmtId="0" fontId="4" fillId="0" borderId="0" xfId="6" applyFont="1" applyBorder="1" applyProtection="1">
      <protection locked="0"/>
    </xf>
    <xf numFmtId="0" fontId="4" fillId="0" borderId="0" xfId="6" applyFont="1" applyBorder="1" applyAlignment="1" applyProtection="1">
      <alignment wrapText="1"/>
      <protection locked="0"/>
    </xf>
    <xf numFmtId="0" fontId="4" fillId="0" borderId="0" xfId="6" applyFont="1" applyProtection="1">
      <protection locked="0"/>
    </xf>
    <xf numFmtId="0" fontId="2" fillId="0" borderId="1" xfId="6" applyFont="1" applyBorder="1" applyAlignment="1" applyProtection="1">
      <alignment horizontal="center" vertical="center" wrapText="1"/>
    </xf>
    <xf numFmtId="0" fontId="2" fillId="0" borderId="1" xfId="6" applyFont="1" applyBorder="1" applyAlignment="1" applyProtection="1">
      <alignment vertical="center" wrapText="1"/>
    </xf>
    <xf numFmtId="3" fontId="2" fillId="0" borderId="1" xfId="6" applyNumberFormat="1" applyFont="1" applyBorder="1" applyAlignment="1" applyProtection="1">
      <alignment vertical="center"/>
    </xf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0" borderId="0" xfId="4" applyFont="1" applyFill="1" applyBorder="1" applyAlignment="1" applyProtection="1">
      <alignment vertical="top" wrapText="1"/>
      <protection locked="0"/>
    </xf>
    <xf numFmtId="0" fontId="2" fillId="0" borderId="0" xfId="5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1" xfId="7" applyFont="1" applyFill="1" applyBorder="1" applyAlignment="1">
      <alignment horizontal="center" vertical="justify" wrapText="1"/>
    </xf>
    <xf numFmtId="0" fontId="2" fillId="0" borderId="1" xfId="7" applyFont="1" applyFill="1" applyBorder="1" applyAlignment="1">
      <alignment horizontal="left" vertical="justify" wrapText="1"/>
    </xf>
    <xf numFmtId="0" fontId="4" fillId="0" borderId="1" xfId="7" applyFont="1" applyFill="1" applyBorder="1" applyAlignment="1">
      <alignment horizontal="left" vertical="justify" wrapText="1"/>
    </xf>
    <xf numFmtId="0" fontId="2" fillId="2" borderId="1" xfId="7" applyFont="1" applyFill="1" applyBorder="1" applyAlignment="1">
      <alignment horizontal="left" vertical="justify" wrapText="1"/>
    </xf>
    <xf numFmtId="0" fontId="4" fillId="0" borderId="0" xfId="0" applyFont="1" applyFill="1"/>
    <xf numFmtId="0" fontId="4" fillId="0" borderId="0" xfId="0" applyFont="1" applyBorder="1"/>
    <xf numFmtId="0" fontId="2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13" fillId="0" borderId="0" xfId="4" applyFont="1" applyBorder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right"/>
    </xf>
    <xf numFmtId="0" fontId="14" fillId="0" borderId="0" xfId="0" applyFont="1" applyProtection="1"/>
    <xf numFmtId="3" fontId="4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/>
    <xf numFmtId="14" fontId="4" fillId="0" borderId="0" xfId="6" applyNumberFormat="1" applyFont="1" applyBorder="1" applyAlignment="1" applyProtection="1">
      <alignment horizontal="centerContinuous"/>
      <protection locked="0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wrapText="1"/>
    </xf>
    <xf numFmtId="3" fontId="4" fillId="0" borderId="1" xfId="6" applyNumberFormat="1" applyFont="1" applyBorder="1" applyProtection="1"/>
    <xf numFmtId="3" fontId="2" fillId="0" borderId="1" xfId="0" applyNumberFormat="1" applyFont="1" applyBorder="1" applyAlignment="1">
      <alignment wrapText="1"/>
    </xf>
    <xf numFmtId="3" fontId="2" fillId="0" borderId="1" xfId="7" applyNumberFormat="1" applyFont="1" applyFill="1" applyBorder="1" applyAlignment="1">
      <alignment horizontal="right" vertical="justify" wrapText="1"/>
    </xf>
    <xf numFmtId="3" fontId="4" fillId="0" borderId="1" xfId="7" applyNumberFormat="1" applyFont="1" applyFill="1" applyBorder="1" applyAlignment="1" applyProtection="1">
      <alignment horizontal="right" vertical="justify"/>
    </xf>
    <xf numFmtId="3" fontId="4" fillId="0" borderId="1" xfId="7" applyNumberFormat="1" applyFont="1" applyFill="1" applyBorder="1" applyAlignment="1" applyProtection="1">
      <alignment horizontal="right" vertical="justify"/>
      <protection locked="0"/>
    </xf>
    <xf numFmtId="3" fontId="4" fillId="0" borderId="1" xfId="7" applyNumberFormat="1" applyFont="1" applyFill="1" applyBorder="1" applyAlignment="1">
      <alignment horizontal="right" vertical="justify" wrapText="1"/>
    </xf>
    <xf numFmtId="3" fontId="2" fillId="0" borderId="1" xfId="7" applyNumberFormat="1" applyFont="1" applyFill="1" applyBorder="1" applyAlignment="1" applyProtection="1">
      <alignment horizontal="right" vertical="justify"/>
      <protection locked="0"/>
    </xf>
    <xf numFmtId="0" fontId="4" fillId="0" borderId="0" xfId="0" applyFont="1" applyBorder="1" applyAlignment="1">
      <alignment wrapText="1"/>
    </xf>
    <xf numFmtId="3" fontId="4" fillId="0" borderId="1" xfId="0" applyNumberFormat="1" applyFont="1" applyFill="1" applyBorder="1"/>
    <xf numFmtId="3" fontId="4" fillId="0" borderId="1" xfId="0" applyNumberFormat="1" applyFont="1" applyBorder="1" applyAlignment="1">
      <alignment vertical="center"/>
    </xf>
    <xf numFmtId="3" fontId="2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justify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/>
    <xf numFmtId="0" fontId="2" fillId="0" borderId="0" xfId="3" applyFont="1" applyAlignment="1">
      <alignment horizontal="center" vertical="center"/>
    </xf>
    <xf numFmtId="0" fontId="2" fillId="0" borderId="0" xfId="2" applyFont="1" applyAlignment="1" applyProtection="1">
      <alignment horizontal="center" vertical="center" wrapText="1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4" fillId="0" borderId="0" xfId="3" applyFont="1" applyAlignment="1" applyProtection="1">
      <alignment horizontal="center" vertical="center"/>
      <protection locked="0"/>
    </xf>
    <xf numFmtId="0" fontId="2" fillId="0" borderId="15" xfId="4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4" applyFont="1" applyAlignment="1" applyProtection="1">
      <alignment horizontal="center" vertical="center"/>
      <protection locked="0"/>
    </xf>
    <xf numFmtId="0" fontId="2" fillId="0" borderId="0" xfId="3" applyFont="1"/>
    <xf numFmtId="0" fontId="4" fillId="0" borderId="13" xfId="2" applyFont="1" applyBorder="1" applyAlignment="1" applyProtection="1">
      <alignment vertical="center"/>
      <protection locked="0"/>
    </xf>
    <xf numFmtId="0" fontId="4" fillId="0" borderId="3" xfId="2" applyFont="1" applyBorder="1" applyAlignment="1" applyProtection="1">
      <alignment vertical="center"/>
      <protection locked="0"/>
    </xf>
    <xf numFmtId="0" fontId="2" fillId="0" borderId="0" xfId="2" applyFont="1" applyBorder="1" applyAlignment="1" applyProtection="1">
      <alignment vertical="center"/>
      <protection locked="0"/>
    </xf>
    <xf numFmtId="0" fontId="4" fillId="0" borderId="9" xfId="2" applyFont="1" applyBorder="1" applyAlignment="1" applyProtection="1">
      <alignment vertical="center"/>
      <protection locked="0"/>
    </xf>
    <xf numFmtId="0" fontId="4" fillId="0" borderId="1" xfId="2" applyFont="1" applyBorder="1" applyAlignment="1" applyProtection="1">
      <alignment vertical="center"/>
      <protection locked="0"/>
    </xf>
    <xf numFmtId="164" fontId="4" fillId="0" borderId="10" xfId="2" applyNumberFormat="1" applyFont="1" applyBorder="1" applyAlignment="1" applyProtection="1">
      <alignment vertical="center"/>
      <protection locked="0"/>
    </xf>
    <xf numFmtId="0" fontId="4" fillId="0" borderId="10" xfId="2" applyFont="1" applyBorder="1" applyAlignment="1" applyProtection="1">
      <alignment vertical="center"/>
      <protection locked="0"/>
    </xf>
    <xf numFmtId="0" fontId="4" fillId="0" borderId="0" xfId="3" applyFont="1" applyFill="1"/>
    <xf numFmtId="0" fontId="4" fillId="0" borderId="0" xfId="3" applyFont="1" applyFill="1" applyProtection="1"/>
    <xf numFmtId="10" fontId="4" fillId="0" borderId="10" xfId="8" applyNumberFormat="1" applyFont="1" applyBorder="1" applyAlignment="1" applyProtection="1">
      <alignment vertical="center"/>
      <protection locked="0"/>
    </xf>
    <xf numFmtId="0" fontId="4" fillId="0" borderId="1" xfId="3" applyFont="1" applyBorder="1"/>
    <xf numFmtId="0" fontId="4" fillId="0" borderId="0" xfId="3" applyFont="1" applyFill="1" applyBorder="1" applyProtection="1"/>
    <xf numFmtId="10" fontId="4" fillId="0" borderId="10" xfId="8" applyNumberFormat="1" applyFont="1" applyFill="1" applyBorder="1" applyAlignment="1" applyProtection="1">
      <protection locked="0"/>
    </xf>
    <xf numFmtId="0" fontId="4" fillId="0" borderId="0" xfId="3" applyFont="1" applyFill="1" applyAlignment="1" applyProtection="1">
      <protection locked="0"/>
    </xf>
    <xf numFmtId="0" fontId="4" fillId="0" borderId="0" xfId="3" applyFont="1" applyFill="1" applyProtection="1">
      <protection locked="0"/>
    </xf>
    <xf numFmtId="49" fontId="4" fillId="0" borderId="0" xfId="7" applyNumberFormat="1" applyFont="1" applyFill="1" applyBorder="1" applyAlignment="1" applyProtection="1">
      <alignment horizontal="left" vertical="center"/>
      <protection locked="0"/>
    </xf>
    <xf numFmtId="0" fontId="4" fillId="0" borderId="0" xfId="2" applyFont="1" applyFill="1" applyProtection="1">
      <protection locked="0"/>
    </xf>
    <xf numFmtId="1" fontId="4" fillId="0" borderId="0" xfId="2" applyNumberFormat="1" applyFont="1" applyFill="1" applyBorder="1" applyAlignment="1" applyProtection="1">
      <alignment horizontal="left" vertical="center" wrapText="1"/>
      <protection locked="0"/>
    </xf>
    <xf numFmtId="0" fontId="4" fillId="0" borderId="0" xfId="2" applyFont="1" applyFill="1" applyBorder="1" applyAlignment="1" applyProtection="1">
      <alignment horizontal="center" vertical="center" wrapText="1"/>
    </xf>
    <xf numFmtId="0" fontId="4" fillId="0" borderId="11" xfId="2" applyFont="1" applyFill="1" applyBorder="1" applyAlignment="1" applyProtection="1">
      <alignment vertical="center" wrapText="1"/>
    </xf>
    <xf numFmtId="10" fontId="4" fillId="0" borderId="12" xfId="8" applyNumberFormat="1" applyFont="1" applyFill="1" applyBorder="1" applyAlignment="1" applyProtection="1">
      <alignment vertical="center" wrapText="1"/>
    </xf>
    <xf numFmtId="0" fontId="2" fillId="0" borderId="0" xfId="2" applyFont="1" applyFill="1" applyBorder="1" applyAlignment="1" applyProtection="1">
      <alignment vertical="center" wrapText="1"/>
    </xf>
    <xf numFmtId="0" fontId="2" fillId="0" borderId="0" xfId="2" applyFont="1" applyFill="1" applyBorder="1" applyAlignment="1" applyProtection="1">
      <alignment horizontal="center" vertical="center" wrapText="1"/>
    </xf>
    <xf numFmtId="0" fontId="4" fillId="0" borderId="0" xfId="3" applyFont="1" applyBorder="1" applyAlignment="1">
      <alignment horizontal="left" wrapText="1"/>
    </xf>
    <xf numFmtId="0" fontId="4" fillId="0" borderId="0" xfId="2" applyFont="1" applyFill="1" applyBorder="1" applyAlignment="1" applyProtection="1">
      <alignment horizontal="left" vertical="center" wrapText="1"/>
    </xf>
    <xf numFmtId="0" fontId="4" fillId="0" borderId="0" xfId="3" applyFont="1" applyFill="1" applyBorder="1" applyAlignment="1" applyProtection="1">
      <alignment horizontal="left" wrapText="1"/>
    </xf>
    <xf numFmtId="0" fontId="4" fillId="0" borderId="0" xfId="3" applyFont="1" applyFill="1" applyAlignment="1" applyProtection="1">
      <alignment horizontal="left" wrapText="1"/>
    </xf>
    <xf numFmtId="0" fontId="4" fillId="0" borderId="0" xfId="3" applyFont="1" applyFill="1" applyAlignment="1">
      <alignment horizontal="left" wrapText="1"/>
    </xf>
    <xf numFmtId="0" fontId="4" fillId="0" borderId="0" xfId="3" applyFont="1" applyAlignment="1">
      <alignment horizontal="left" wrapText="1"/>
    </xf>
    <xf numFmtId="0" fontId="4" fillId="0" borderId="0" xfId="2" applyFont="1" applyBorder="1" applyAlignment="1" applyProtection="1">
      <alignment horizontal="left" wrapText="1"/>
    </xf>
    <xf numFmtId="0" fontId="2" fillId="0" borderId="0" xfId="2" applyFont="1" applyBorder="1" applyAlignment="1" applyProtection="1">
      <alignment horizontal="left" wrapText="1"/>
    </xf>
    <xf numFmtId="0" fontId="2" fillId="2" borderId="0" xfId="2" applyFont="1" applyFill="1" applyBorder="1" applyAlignment="1" applyProtection="1">
      <alignment horizontal="right"/>
    </xf>
    <xf numFmtId="1" fontId="2" fillId="0" borderId="0" xfId="2" applyNumberFormat="1" applyFont="1" applyFill="1" applyBorder="1" applyAlignment="1" applyProtection="1">
      <alignment vertical="center" wrapText="1"/>
    </xf>
    <xf numFmtId="0" fontId="4" fillId="0" borderId="0" xfId="2" applyFont="1" applyBorder="1" applyProtection="1">
      <protection locked="0"/>
    </xf>
    <xf numFmtId="1" fontId="4" fillId="0" borderId="0" xfId="2" applyNumberFormat="1" applyFont="1" applyFill="1" applyBorder="1" applyAlignment="1" applyProtection="1">
      <alignment vertical="center" wrapText="1"/>
      <protection locked="0"/>
    </xf>
    <xf numFmtId="0" fontId="4" fillId="0" borderId="0" xfId="3" applyFont="1" applyFill="1" applyBorder="1"/>
    <xf numFmtId="0" fontId="2" fillId="0" borderId="0" xfId="2" applyFont="1" applyFill="1" applyAlignment="1" applyProtection="1">
      <alignment horizontal="centerContinuous"/>
      <protection locked="0"/>
    </xf>
    <xf numFmtId="0" fontId="4" fillId="0" borderId="0" xfId="3" applyFont="1" applyProtection="1">
      <protection locked="0"/>
    </xf>
    <xf numFmtId="0" fontId="2" fillId="0" borderId="0" xfId="3" applyFont="1" applyProtection="1">
      <protection locked="0"/>
    </xf>
    <xf numFmtId="0" fontId="4" fillId="0" borderId="0" xfId="2" applyFont="1" applyProtection="1">
      <protection locked="0"/>
    </xf>
    <xf numFmtId="0" fontId="4" fillId="0" borderId="0" xfId="3" applyFont="1" applyFill="1" applyAlignment="1"/>
    <xf numFmtId="0" fontId="4" fillId="0" borderId="0" xfId="3" applyFont="1" applyAlignment="1"/>
    <xf numFmtId="0" fontId="4" fillId="0" borderId="14" xfId="2" applyFont="1" applyBorder="1" applyAlignment="1" applyProtection="1">
      <alignment horizontal="right" vertical="center"/>
      <protection locked="0"/>
    </xf>
    <xf numFmtId="0" fontId="5" fillId="0" borderId="0" xfId="0" applyFont="1" applyFill="1" applyAlignment="1"/>
    <xf numFmtId="0" fontId="6" fillId="0" borderId="0" xfId="4" applyFont="1" applyFill="1" applyBorder="1" applyAlignment="1" applyProtection="1">
      <alignment horizontal="left" vertical="justify"/>
      <protection locked="0"/>
    </xf>
    <xf numFmtId="0" fontId="7" fillId="0" borderId="0" xfId="4" applyFont="1" applyFill="1" applyBorder="1" applyAlignment="1" applyProtection="1">
      <alignment horizontal="left" vertical="justify"/>
      <protection locked="0"/>
    </xf>
    <xf numFmtId="0" fontId="7" fillId="0" borderId="2" xfId="4" applyFont="1" applyFill="1" applyBorder="1" applyAlignment="1" applyProtection="1">
      <alignment horizontal="left" vertical="justify"/>
      <protection locked="0"/>
    </xf>
    <xf numFmtId="0" fontId="7" fillId="0" borderId="0" xfId="7" applyFont="1" applyFill="1" applyBorder="1" applyAlignment="1">
      <alignment horizontal="left" vertical="justify"/>
    </xf>
    <xf numFmtId="0" fontId="13" fillId="0" borderId="0" xfId="4" applyFont="1" applyBorder="1" applyAlignment="1" applyProtection="1">
      <alignment horizontal="left" vertical="top" wrapText="1"/>
      <protection locked="0"/>
    </xf>
    <xf numFmtId="0" fontId="16" fillId="0" borderId="0" xfId="4" applyFont="1" applyBorder="1" applyAlignment="1" applyProtection="1">
      <alignment horizontal="right" vertical="center" wrapText="1"/>
      <protection locked="0"/>
    </xf>
    <xf numFmtId="0" fontId="6" fillId="0" borderId="0" xfId="4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 wrapText="1"/>
    </xf>
    <xf numFmtId="0" fontId="5" fillId="0" borderId="0" xfId="4" applyFont="1" applyAlignment="1" applyProtection="1">
      <alignment horizontal="right" vertical="center" wrapText="1"/>
      <protection locked="0"/>
    </xf>
    <xf numFmtId="14" fontId="5" fillId="0" borderId="0" xfId="6" applyNumberFormat="1" applyFont="1" applyAlignment="1" applyProtection="1">
      <alignment horizontal="left"/>
      <protection locked="0"/>
    </xf>
    <xf numFmtId="0" fontId="5" fillId="0" borderId="0" xfId="6" applyFont="1" applyAlignment="1" applyProtection="1">
      <alignment horizontal="left"/>
      <protection locked="0"/>
    </xf>
    <xf numFmtId="14" fontId="6" fillId="0" borderId="0" xfId="5" applyNumberFormat="1" applyFont="1" applyAlignment="1" applyProtection="1">
      <alignment horizontal="left" vertical="center" wrapText="1"/>
      <protection locked="0"/>
    </xf>
    <xf numFmtId="0" fontId="9" fillId="0" borderId="0" xfId="4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vertical="center" wrapText="1"/>
    </xf>
    <xf numFmtId="14" fontId="9" fillId="0" borderId="0" xfId="5" applyNumberFormat="1" applyFont="1" applyAlignment="1" applyProtection="1">
      <alignment horizontal="left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6" applyFont="1" applyAlignment="1" applyProtection="1">
      <alignment horizontal="center"/>
      <protection locked="0"/>
    </xf>
    <xf numFmtId="0" fontId="6" fillId="0" borderId="1" xfId="4" applyFont="1" applyBorder="1" applyAlignment="1" applyProtection="1">
      <alignment horizontal="center" vertical="center" wrapText="1"/>
    </xf>
    <xf numFmtId="14" fontId="6" fillId="0" borderId="1" xfId="4" applyNumberFormat="1" applyFont="1" applyBorder="1" applyAlignment="1" applyProtection="1">
      <alignment horizontal="center" vertical="center" wrapText="1"/>
    </xf>
    <xf numFmtId="49" fontId="6" fillId="0" borderId="1" xfId="4" applyNumberFormat="1" applyFont="1" applyBorder="1" applyAlignment="1" applyProtection="1">
      <alignment horizontal="center" vertical="center" wrapText="1"/>
    </xf>
    <xf numFmtId="0" fontId="6" fillId="3" borderId="1" xfId="4" applyFont="1" applyFill="1" applyBorder="1" applyAlignment="1" applyProtection="1">
      <alignment horizontal="left" vertical="top" wrapText="1"/>
    </xf>
    <xf numFmtId="3" fontId="5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3" fontId="6" fillId="0" borderId="1" xfId="0" applyNumberFormat="1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horizontal="right"/>
    </xf>
    <xf numFmtId="0" fontId="10" fillId="0" borderId="1" xfId="0" applyFont="1" applyBorder="1"/>
    <xf numFmtId="0" fontId="5" fillId="0" borderId="1" xfId="0" applyFont="1" applyBorder="1" applyAlignment="1">
      <alignment horizontal="left" wrapText="1"/>
    </xf>
    <xf numFmtId="3" fontId="6" fillId="0" borderId="1" xfId="0" applyNumberFormat="1" applyFont="1" applyBorder="1"/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2" fillId="0" borderId="0" xfId="4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/>
    </xf>
    <xf numFmtId="0" fontId="12" fillId="0" borderId="0" xfId="6" applyFont="1" applyAlignment="1" applyProtection="1">
      <alignment horizontal="center"/>
      <protection locked="0"/>
    </xf>
    <xf numFmtId="0" fontId="4" fillId="0" borderId="0" xfId="0" applyFont="1" applyAlignment="1">
      <alignment wrapText="1"/>
    </xf>
    <xf numFmtId="3" fontId="2" fillId="0" borderId="3" xfId="0" applyNumberFormat="1" applyFont="1" applyBorder="1" applyAlignment="1">
      <alignment horizontal="right" vertical="center" wrapText="1"/>
    </xf>
    <xf numFmtId="14" fontId="2" fillId="0" borderId="0" xfId="4" applyNumberFormat="1" applyFont="1" applyBorder="1" applyAlignment="1" applyProtection="1">
      <alignment horizontal="center" vertical="top" wrapText="1"/>
      <protection locked="0"/>
    </xf>
    <xf numFmtId="14" fontId="4" fillId="0" borderId="0" xfId="4" applyNumberFormat="1" applyFont="1" applyBorder="1" applyAlignment="1" applyProtection="1">
      <alignment horizontal="right" vertical="top" wrapText="1"/>
      <protection locked="0"/>
    </xf>
    <xf numFmtId="14" fontId="4" fillId="0" borderId="0" xfId="4" applyNumberFormat="1" applyFont="1" applyBorder="1" applyAlignment="1" applyProtection="1">
      <alignment horizontal="left" vertical="top" wrapText="1"/>
      <protection locked="0"/>
    </xf>
    <xf numFmtId="14" fontId="4" fillId="0" borderId="0" xfId="4" applyNumberFormat="1" applyFont="1" applyBorder="1" applyAlignment="1" applyProtection="1">
      <alignment horizontal="right" vertical="top"/>
      <protection locked="0"/>
    </xf>
    <xf numFmtId="14" fontId="4" fillId="0" borderId="0" xfId="4" applyNumberFormat="1" applyFont="1" applyBorder="1" applyAlignment="1" applyProtection="1">
      <alignment horizontal="left" vertical="top"/>
      <protection locked="0"/>
    </xf>
    <xf numFmtId="0" fontId="4" fillId="0" borderId="0" xfId="4" applyFont="1" applyFill="1" applyAlignment="1" applyProtection="1">
      <alignment horizontal="right" vertical="justify"/>
      <protection locked="0"/>
    </xf>
    <xf numFmtId="0" fontId="9" fillId="0" borderId="0" xfId="5" applyFont="1" applyFill="1" applyAlignment="1">
      <alignment horizontal="center" vertical="justify"/>
    </xf>
    <xf numFmtId="14" fontId="5" fillId="0" borderId="0" xfId="4" applyNumberFormat="1" applyFont="1" applyFill="1" applyAlignment="1" applyProtection="1">
      <alignment horizontal="left" vertical="justify"/>
      <protection locked="0"/>
    </xf>
    <xf numFmtId="0" fontId="12" fillId="0" borderId="0" xfId="3" applyFont="1" applyAlignment="1">
      <alignment horizontal="center" vertical="center"/>
    </xf>
    <xf numFmtId="3" fontId="2" fillId="0" borderId="1" xfId="7" applyNumberFormat="1" applyFont="1" applyFill="1" applyBorder="1" applyAlignment="1" applyProtection="1">
      <alignment horizontal="right" vertical="justify"/>
    </xf>
    <xf numFmtId="0" fontId="2" fillId="0" borderId="0" xfId="0" applyFont="1"/>
    <xf numFmtId="165" fontId="4" fillId="0" borderId="10" xfId="2" applyNumberFormat="1" applyFont="1" applyBorder="1" applyAlignment="1" applyProtection="1">
      <alignment vertical="center"/>
      <protection locked="0"/>
    </xf>
    <xf numFmtId="3" fontId="4" fillId="0" borderId="10" xfId="2" applyNumberFormat="1" applyFont="1" applyBorder="1" applyAlignment="1" applyProtection="1">
      <alignment vertical="center"/>
      <protection locked="0"/>
    </xf>
    <xf numFmtId="0" fontId="2" fillId="0" borderId="0" xfId="4" applyFont="1" applyFill="1" applyBorder="1" applyAlignment="1" applyProtection="1">
      <alignment horizontal="left" vertical="justify"/>
      <protection locked="0"/>
    </xf>
    <xf numFmtId="14" fontId="2" fillId="0" borderId="0" xfId="4" applyNumberFormat="1" applyFont="1" applyFill="1" applyBorder="1" applyAlignment="1" applyProtection="1">
      <alignment horizontal="left" vertical="justify"/>
      <protection locked="0"/>
    </xf>
    <xf numFmtId="0" fontId="2" fillId="0" borderId="0" xfId="7" applyFont="1" applyFill="1" applyBorder="1" applyAlignment="1" applyProtection="1">
      <alignment horizontal="left" vertical="justify"/>
    </xf>
    <xf numFmtId="0" fontId="4" fillId="0" borderId="0" xfId="4" applyFont="1" applyAlignment="1" applyProtection="1">
      <alignment horizontal="right" vertical="center"/>
      <protection locked="0"/>
    </xf>
    <xf numFmtId="0" fontId="4" fillId="0" borderId="0" xfId="6" applyFont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6" fillId="0" borderId="0" xfId="4" applyFont="1" applyBorder="1" applyAlignment="1" applyProtection="1">
      <alignment horizontal="center"/>
      <protection locked="0"/>
    </xf>
    <xf numFmtId="0" fontId="13" fillId="0" borderId="0" xfId="4" applyFont="1" applyBorder="1" applyAlignment="1" applyProtection="1">
      <alignment horizontal="center"/>
      <protection locked="0"/>
    </xf>
    <xf numFmtId="0" fontId="2" fillId="0" borderId="0" xfId="4" applyFont="1" applyBorder="1" applyAlignment="1" applyProtection="1">
      <alignment horizontal="center" vertical="top"/>
      <protection locked="0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5" applyFont="1" applyBorder="1" applyAlignment="1" applyProtection="1">
      <alignment horizontal="center" vertical="center"/>
      <protection locked="0"/>
    </xf>
    <xf numFmtId="14" fontId="2" fillId="0" borderId="0" xfId="4" applyNumberFormat="1" applyFont="1" applyBorder="1" applyAlignment="1" applyProtection="1">
      <alignment horizontal="center" vertical="top" wrapText="1"/>
      <protection locked="0"/>
    </xf>
    <xf numFmtId="0" fontId="2" fillId="0" borderId="6" xfId="7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7" applyFont="1" applyFill="1" applyAlignment="1">
      <alignment horizontal="center" vertical="justify"/>
    </xf>
    <xf numFmtId="0" fontId="6" fillId="0" borderId="0" xfId="4" applyFont="1" applyFill="1" applyBorder="1" applyAlignment="1" applyProtection="1">
      <alignment horizontal="center" vertical="justify"/>
      <protection locked="0"/>
    </xf>
    <xf numFmtId="0" fontId="2" fillId="0" borderId="3" xfId="7" applyFont="1" applyFill="1" applyBorder="1" applyAlignment="1">
      <alignment horizontal="center" vertical="center" wrapText="1"/>
    </xf>
    <xf numFmtId="0" fontId="2" fillId="0" borderId="7" xfId="7" applyFont="1" applyFill="1" applyBorder="1" applyAlignment="1">
      <alignment horizontal="center" vertical="center" wrapText="1"/>
    </xf>
    <xf numFmtId="0" fontId="2" fillId="0" borderId="5" xfId="7" applyFont="1" applyFill="1" applyBorder="1" applyAlignment="1">
      <alignment horizontal="center" vertical="center" wrapText="1"/>
    </xf>
    <xf numFmtId="0" fontId="2" fillId="0" borderId="4" xfId="7" applyFont="1" applyFill="1" applyBorder="1" applyAlignment="1">
      <alignment horizontal="center" vertical="center" wrapText="1"/>
    </xf>
    <xf numFmtId="0" fontId="2" fillId="0" borderId="6" xfId="7" applyFont="1" applyFill="1" applyBorder="1" applyAlignment="1">
      <alignment horizontal="center" vertical="justify" wrapText="1"/>
    </xf>
    <xf numFmtId="0" fontId="2" fillId="0" borderId="3" xfId="7" applyFont="1" applyFill="1" applyBorder="1" applyAlignment="1">
      <alignment horizontal="center" vertical="justify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8" xfId="2" applyFont="1" applyBorder="1" applyAlignment="1" applyProtection="1">
      <alignment vertical="center"/>
      <protection locked="0"/>
    </xf>
  </cellXfs>
  <cellStyles count="9">
    <cellStyle name="Normal" xfId="0" builtinId="0"/>
    <cellStyle name="Normal 2" xfId="1" xr:uid="{00000000-0005-0000-0000-000001000000}"/>
    <cellStyle name="Normal_El.7.2" xfId="2" xr:uid="{00000000-0005-0000-0000-000002000000}"/>
    <cellStyle name="Normal_Spravki_kod" xfId="3" xr:uid="{00000000-0005-0000-0000-000003000000}"/>
    <cellStyle name="Normal_Баланс" xfId="4" xr:uid="{00000000-0005-0000-0000-000004000000}"/>
    <cellStyle name="Normal_Отч.парич.поток" xfId="5" xr:uid="{00000000-0005-0000-0000-000005000000}"/>
    <cellStyle name="Normal_Отч.прих-разх" xfId="6" xr:uid="{00000000-0005-0000-0000-000006000000}"/>
    <cellStyle name="Normal_Отч.собств.кап." xfId="7" xr:uid="{00000000-0005-0000-0000-000007000000}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5"/>
  <sheetViews>
    <sheetView zoomScaleNormal="100" workbookViewId="0">
      <selection activeCell="E40" sqref="E40:F40"/>
    </sheetView>
  </sheetViews>
  <sheetFormatPr defaultRowHeight="12.75"/>
  <cols>
    <col min="1" max="1" width="41.28515625" style="1" customWidth="1"/>
    <col min="2" max="2" width="13.28515625" style="1" customWidth="1"/>
    <col min="3" max="3" width="13.7109375" style="1" customWidth="1"/>
    <col min="4" max="4" width="46.85546875" style="1" customWidth="1"/>
    <col min="5" max="5" width="16.140625" style="1" customWidth="1"/>
    <col min="6" max="6" width="12.42578125" style="1" customWidth="1"/>
    <col min="7" max="16384" width="9.140625" style="1"/>
  </cols>
  <sheetData>
    <row r="1" spans="1:30">
      <c r="E1" s="190" t="s">
        <v>2</v>
      </c>
      <c r="F1" s="190"/>
    </row>
    <row r="2" spans="1:30" ht="12" customHeight="1">
      <c r="A2" s="191" t="s">
        <v>160</v>
      </c>
      <c r="B2" s="191"/>
      <c r="C2" s="191"/>
      <c r="D2" s="191"/>
      <c r="E2" s="191"/>
      <c r="F2" s="191"/>
    </row>
    <row r="3" spans="1:30">
      <c r="A3" s="191" t="s">
        <v>205</v>
      </c>
      <c r="B3" s="191"/>
      <c r="C3" s="191"/>
      <c r="D3" s="191"/>
      <c r="E3" s="191"/>
      <c r="F3" s="191"/>
    </row>
    <row r="4" spans="1:30" ht="12.75" customHeight="1">
      <c r="A4" s="192" t="s">
        <v>204</v>
      </c>
      <c r="B4" s="192"/>
      <c r="C4" s="192"/>
      <c r="D4" s="192"/>
      <c r="E4" s="192"/>
      <c r="F4" s="192"/>
    </row>
    <row r="5" spans="1:30">
      <c r="B5" s="136"/>
      <c r="C5" s="133"/>
      <c r="D5" s="133"/>
      <c r="E5" s="137" t="s">
        <v>189</v>
      </c>
      <c r="F5" s="138">
        <v>44771</v>
      </c>
    </row>
    <row r="6" spans="1:30">
      <c r="B6" s="136"/>
      <c r="C6" s="133"/>
      <c r="D6" s="133"/>
      <c r="E6" s="137" t="s">
        <v>190</v>
      </c>
      <c r="F6" s="139" t="s">
        <v>164</v>
      </c>
    </row>
    <row r="7" spans="1:30" ht="15" customHeight="1">
      <c r="A7" s="135"/>
      <c r="B7" s="136"/>
      <c r="C7" s="48"/>
      <c r="D7" s="140"/>
      <c r="E7" s="137" t="s">
        <v>202</v>
      </c>
      <c r="F7" s="139" t="s">
        <v>201</v>
      </c>
    </row>
    <row r="8" spans="1:30" s="8" customFormat="1">
      <c r="A8" s="141"/>
      <c r="B8" s="142"/>
      <c r="C8" s="134"/>
      <c r="D8" s="143"/>
      <c r="E8" s="144"/>
      <c r="F8" s="145" t="s">
        <v>7</v>
      </c>
    </row>
    <row r="9" spans="1:30" ht="25.5">
      <c r="A9" s="146" t="s">
        <v>8</v>
      </c>
      <c r="B9" s="147" t="s">
        <v>9</v>
      </c>
      <c r="C9" s="147" t="s">
        <v>11</v>
      </c>
      <c r="D9" s="148" t="s">
        <v>32</v>
      </c>
      <c r="E9" s="147" t="s">
        <v>10</v>
      </c>
      <c r="F9" s="147" t="s">
        <v>12</v>
      </c>
    </row>
    <row r="10" spans="1:30">
      <c r="A10" s="146" t="s">
        <v>0</v>
      </c>
      <c r="B10" s="146">
        <v>1</v>
      </c>
      <c r="C10" s="146">
        <v>2</v>
      </c>
      <c r="D10" s="148" t="s">
        <v>0</v>
      </c>
      <c r="E10" s="146">
        <v>1</v>
      </c>
      <c r="F10" s="146">
        <v>2</v>
      </c>
    </row>
    <row r="11" spans="1:30">
      <c r="A11" s="149" t="s">
        <v>13</v>
      </c>
      <c r="B11" s="150"/>
      <c r="C11" s="150"/>
      <c r="D11" s="151" t="s">
        <v>33</v>
      </c>
      <c r="E11" s="150"/>
      <c r="F11" s="150"/>
    </row>
    <row r="12" spans="1:30">
      <c r="A12" s="152" t="s">
        <v>14</v>
      </c>
      <c r="B12" s="153"/>
      <c r="C12" s="153"/>
      <c r="D12" s="152" t="s">
        <v>34</v>
      </c>
      <c r="E12" s="153">
        <v>51224156.020000003</v>
      </c>
      <c r="F12" s="153">
        <v>47356743.759999998</v>
      </c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</row>
    <row r="13" spans="1:30">
      <c r="A13" s="155" t="s">
        <v>38</v>
      </c>
      <c r="B13" s="153">
        <f>B14+B15</f>
        <v>0</v>
      </c>
      <c r="C13" s="153">
        <f>C14+C15</f>
        <v>0</v>
      </c>
      <c r="D13" s="152" t="s">
        <v>35</v>
      </c>
      <c r="E13" s="153"/>
      <c r="F13" s="153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</row>
    <row r="14" spans="1:30" ht="25.5">
      <c r="A14" s="155" t="s">
        <v>39</v>
      </c>
      <c r="B14" s="153">
        <v>0</v>
      </c>
      <c r="C14" s="153"/>
      <c r="D14" s="155" t="s">
        <v>57</v>
      </c>
      <c r="E14" s="153">
        <v>3502283.7</v>
      </c>
      <c r="F14" s="153">
        <v>3029684.65</v>
      </c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</row>
    <row r="15" spans="1:30" ht="11.25" customHeight="1">
      <c r="A15" s="155" t="s">
        <v>40</v>
      </c>
      <c r="B15" s="153">
        <v>0</v>
      </c>
      <c r="C15" s="153"/>
      <c r="D15" s="155" t="s">
        <v>58</v>
      </c>
      <c r="E15" s="153"/>
      <c r="F15" s="153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</row>
    <row r="16" spans="1:30">
      <c r="A16" s="155" t="s">
        <v>44</v>
      </c>
      <c r="B16" s="153">
        <v>0</v>
      </c>
      <c r="C16" s="153"/>
      <c r="D16" s="155" t="s">
        <v>59</v>
      </c>
      <c r="E16" s="153"/>
      <c r="F16" s="153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</row>
    <row r="17" spans="1:30">
      <c r="A17" s="156" t="s">
        <v>16</v>
      </c>
      <c r="B17" s="157">
        <f>B13+B16</f>
        <v>0</v>
      </c>
      <c r="C17" s="157">
        <f>C13+C16</f>
        <v>0</v>
      </c>
      <c r="D17" s="156" t="s">
        <v>17</v>
      </c>
      <c r="E17" s="157">
        <f>E14+E15+E16</f>
        <v>3502283.7</v>
      </c>
      <c r="F17" s="157">
        <f>F14+F15+F16</f>
        <v>3029684.65</v>
      </c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</row>
    <row r="18" spans="1:30">
      <c r="A18" s="152" t="s">
        <v>15</v>
      </c>
      <c r="B18" s="153"/>
      <c r="C18" s="153"/>
      <c r="D18" s="152" t="s">
        <v>36</v>
      </c>
      <c r="E18" s="153"/>
      <c r="F18" s="153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</row>
    <row r="19" spans="1:30">
      <c r="A19" s="156" t="s">
        <v>22</v>
      </c>
      <c r="B19" s="157">
        <f>B17+B18</f>
        <v>0</v>
      </c>
      <c r="C19" s="157">
        <f>C17+C18</f>
        <v>0</v>
      </c>
      <c r="D19" s="155" t="s">
        <v>60</v>
      </c>
      <c r="E19" s="153">
        <f>E20+E21</f>
        <v>2775782.4800000004</v>
      </c>
      <c r="F19" s="153">
        <f>F20+F21</f>
        <v>-282825.5199999999</v>
      </c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</row>
    <row r="20" spans="1:30">
      <c r="A20" s="151" t="s">
        <v>24</v>
      </c>
      <c r="B20" s="153"/>
      <c r="C20" s="153"/>
      <c r="D20" s="155" t="s">
        <v>156</v>
      </c>
      <c r="E20" s="153">
        <v>3899260.68</v>
      </c>
      <c r="F20" s="153">
        <v>840652.68</v>
      </c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</row>
    <row r="21" spans="1:30">
      <c r="A21" s="151" t="s">
        <v>25</v>
      </c>
      <c r="B21" s="153">
        <v>0</v>
      </c>
      <c r="C21" s="153"/>
      <c r="D21" s="155" t="s">
        <v>62</v>
      </c>
      <c r="E21" s="153">
        <v>-1123478.2</v>
      </c>
      <c r="F21" s="153">
        <v>-1123478.2</v>
      </c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</row>
    <row r="22" spans="1:30">
      <c r="A22" s="158" t="s">
        <v>157</v>
      </c>
      <c r="B22" s="153">
        <v>0</v>
      </c>
      <c r="C22" s="153"/>
      <c r="D22" s="158" t="s">
        <v>162</v>
      </c>
      <c r="E22" s="153">
        <v>0</v>
      </c>
      <c r="F22" s="153">
        <v>3058608</v>
      </c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</row>
    <row r="23" spans="1:30">
      <c r="A23" s="158" t="s">
        <v>127</v>
      </c>
      <c r="B23" s="153">
        <v>1095511.3700000001</v>
      </c>
      <c r="C23" s="153">
        <v>951119.5</v>
      </c>
      <c r="D23" s="158" t="s">
        <v>163</v>
      </c>
      <c r="E23" s="153">
        <v>-603235.74</v>
      </c>
      <c r="F23" s="153">
        <v>0</v>
      </c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</row>
    <row r="24" spans="1:30">
      <c r="A24" s="158" t="s">
        <v>155</v>
      </c>
      <c r="B24" s="153">
        <v>1203328.75</v>
      </c>
      <c r="C24" s="153">
        <v>1203027.99</v>
      </c>
      <c r="D24" s="156" t="s">
        <v>18</v>
      </c>
      <c r="E24" s="157">
        <f>SUM(E19:E23)-E20-E21</f>
        <v>2172546.7399999993</v>
      </c>
      <c r="F24" s="157">
        <f>SUM(F19:F23)-F20-F21</f>
        <v>2775782.4799999995</v>
      </c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</row>
    <row r="25" spans="1:30">
      <c r="A25" s="158" t="s">
        <v>46</v>
      </c>
      <c r="B25" s="153"/>
      <c r="C25" s="153"/>
      <c r="D25" s="159" t="s">
        <v>23</v>
      </c>
      <c r="E25" s="157">
        <f>E12+E17+E24</f>
        <v>56898986.460000008</v>
      </c>
      <c r="F25" s="157">
        <f>F12+F17+F24</f>
        <v>53162210.889999993</v>
      </c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</row>
    <row r="26" spans="1:30">
      <c r="A26" s="159" t="s">
        <v>16</v>
      </c>
      <c r="B26" s="157">
        <f>SUM(B22:B25)</f>
        <v>2298840.12</v>
      </c>
      <c r="C26" s="157">
        <f>SUM(C23:C25)</f>
        <v>2154147.4900000002</v>
      </c>
      <c r="D26" s="160"/>
      <c r="E26" s="153"/>
      <c r="F26" s="153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</row>
    <row r="27" spans="1:30">
      <c r="A27" s="151" t="s">
        <v>27</v>
      </c>
      <c r="B27" s="153"/>
      <c r="C27" s="153"/>
      <c r="D27" s="158"/>
      <c r="E27" s="153"/>
      <c r="F27" s="153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</row>
    <row r="28" spans="1:30">
      <c r="A28" s="158" t="s">
        <v>38</v>
      </c>
      <c r="B28" s="153">
        <f>B29+B30+B31+B32</f>
        <v>49255242.469999991</v>
      </c>
      <c r="C28" s="153">
        <f>C29+C30+C31+C32</f>
        <v>46406880.270000003</v>
      </c>
      <c r="D28" s="151" t="s">
        <v>37</v>
      </c>
      <c r="E28" s="153"/>
      <c r="F28" s="153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</row>
    <row r="29" spans="1:30">
      <c r="A29" s="158" t="s">
        <v>39</v>
      </c>
      <c r="B29" s="153">
        <v>27412120.789999999</v>
      </c>
      <c r="C29" s="153">
        <v>30359449.890000001</v>
      </c>
      <c r="D29" s="161" t="s">
        <v>64</v>
      </c>
      <c r="E29" s="153"/>
      <c r="F29" s="153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</row>
    <row r="30" spans="1:30">
      <c r="A30" s="158" t="s">
        <v>47</v>
      </c>
      <c r="B30" s="150"/>
      <c r="C30" s="150"/>
      <c r="D30" s="155" t="s">
        <v>65</v>
      </c>
      <c r="E30" s="157">
        <f>E31+E32+E33</f>
        <v>73591.459999999992</v>
      </c>
      <c r="F30" s="157">
        <f>F31+F32+F33</f>
        <v>86329.11</v>
      </c>
    </row>
    <row r="31" spans="1:30">
      <c r="A31" s="158" t="s">
        <v>40</v>
      </c>
      <c r="B31" s="150">
        <v>18497802.059999999</v>
      </c>
      <c r="C31" s="150">
        <v>12437586.68</v>
      </c>
      <c r="D31" s="155" t="s">
        <v>66</v>
      </c>
      <c r="E31" s="150">
        <v>2318.0300000000002</v>
      </c>
      <c r="F31" s="150">
        <v>2202.06</v>
      </c>
    </row>
    <row r="32" spans="1:30">
      <c r="A32" s="158" t="s">
        <v>48</v>
      </c>
      <c r="B32" s="150">
        <v>3345319.62</v>
      </c>
      <c r="C32" s="150">
        <v>3609843.7</v>
      </c>
      <c r="D32" s="155" t="s">
        <v>67</v>
      </c>
      <c r="E32" s="150">
        <v>71273.429999999993</v>
      </c>
      <c r="F32" s="150">
        <v>84127.05</v>
      </c>
    </row>
    <row r="33" spans="1:6">
      <c r="A33" s="158" t="s">
        <v>49</v>
      </c>
      <c r="B33" s="150"/>
      <c r="C33" s="150"/>
      <c r="D33" s="158" t="s">
        <v>68</v>
      </c>
      <c r="E33" s="150"/>
      <c r="F33" s="150"/>
    </row>
    <row r="34" spans="1:6">
      <c r="A34" s="158" t="s">
        <v>50</v>
      </c>
      <c r="B34" s="150">
        <v>5401109.9699999997</v>
      </c>
      <c r="C34" s="150">
        <v>4674315.22</v>
      </c>
      <c r="D34" s="161" t="s">
        <v>69</v>
      </c>
      <c r="E34" s="150">
        <v>0</v>
      </c>
      <c r="F34" s="150">
        <v>0</v>
      </c>
    </row>
    <row r="35" spans="1:6">
      <c r="A35" s="158" t="s">
        <v>51</v>
      </c>
      <c r="B35" s="150"/>
      <c r="C35" s="150"/>
      <c r="D35" s="158" t="s">
        <v>70</v>
      </c>
      <c r="E35" s="150"/>
      <c r="F35" s="150"/>
    </row>
    <row r="36" spans="1:6">
      <c r="A36" s="158" t="s">
        <v>52</v>
      </c>
      <c r="B36" s="150"/>
      <c r="C36" s="150"/>
      <c r="D36" s="161" t="s">
        <v>71</v>
      </c>
      <c r="E36" s="150"/>
      <c r="F36" s="150"/>
    </row>
    <row r="37" spans="1:6">
      <c r="A37" s="158" t="s">
        <v>45</v>
      </c>
      <c r="B37" s="150"/>
      <c r="C37" s="150"/>
      <c r="D37" s="161" t="s">
        <v>72</v>
      </c>
      <c r="E37" s="150"/>
      <c r="F37" s="150"/>
    </row>
    <row r="38" spans="1:6">
      <c r="A38" s="159" t="s">
        <v>19</v>
      </c>
      <c r="B38" s="157">
        <f>B28+B33+B34+B35+B36+B37</f>
        <v>54656352.43999999</v>
      </c>
      <c r="C38" s="157">
        <f>C28+C33+C34+C35+C36+C37</f>
        <v>51081195.490000002</v>
      </c>
      <c r="D38" s="161" t="s">
        <v>63</v>
      </c>
      <c r="E38" s="150"/>
      <c r="F38" s="150"/>
    </row>
    <row r="39" spans="1:6">
      <c r="A39" s="151" t="s">
        <v>26</v>
      </c>
      <c r="B39" s="150"/>
      <c r="C39" s="150"/>
      <c r="D39" s="158" t="s">
        <v>73</v>
      </c>
      <c r="E39" s="150"/>
      <c r="F39" s="150"/>
    </row>
    <row r="40" spans="1:6" ht="12.75" customHeight="1">
      <c r="A40" s="155" t="s">
        <v>53</v>
      </c>
      <c r="B40" s="150">
        <v>16831.36</v>
      </c>
      <c r="C40" s="150">
        <v>13197.020000000004</v>
      </c>
      <c r="D40" s="161" t="s">
        <v>75</v>
      </c>
      <c r="E40" s="150"/>
      <c r="F40" s="150"/>
    </row>
    <row r="41" spans="1:6" ht="25.5">
      <c r="A41" s="155" t="s">
        <v>54</v>
      </c>
      <c r="B41" s="150"/>
      <c r="C41" s="150"/>
      <c r="D41" s="161" t="s">
        <v>41</v>
      </c>
      <c r="E41" s="150">
        <v>0</v>
      </c>
      <c r="F41" s="150">
        <v>200000</v>
      </c>
    </row>
    <row r="42" spans="1:6">
      <c r="A42" s="155" t="s">
        <v>55</v>
      </c>
      <c r="B42" s="150"/>
      <c r="C42" s="150"/>
      <c r="D42" s="159" t="s">
        <v>16</v>
      </c>
      <c r="E42" s="157">
        <f>E29+E30+E34+E35+E36+E37+E38+E39+E40+E41</f>
        <v>73591.459999999992</v>
      </c>
      <c r="F42" s="157">
        <f>F29+F30+F34+F35+F36+F37+F38+F39+F40+F41</f>
        <v>286329.11</v>
      </c>
    </row>
    <row r="43" spans="1:6">
      <c r="A43" s="155" t="s">
        <v>42</v>
      </c>
      <c r="B43" s="150">
        <v>554</v>
      </c>
      <c r="C43" s="150">
        <v>0</v>
      </c>
      <c r="D43" s="159" t="s">
        <v>31</v>
      </c>
      <c r="E43" s="157">
        <f>E42</f>
        <v>73591.459999999992</v>
      </c>
      <c r="F43" s="157">
        <f>F42</f>
        <v>286329.11</v>
      </c>
    </row>
    <row r="44" spans="1:6">
      <c r="A44" s="156" t="s">
        <v>20</v>
      </c>
      <c r="B44" s="157">
        <f>SUM(B40:B43)</f>
        <v>17385.36</v>
      </c>
      <c r="C44" s="157">
        <f>SUM(C40:C43)</f>
        <v>13197.020000000004</v>
      </c>
      <c r="D44" s="158"/>
      <c r="E44" s="150"/>
      <c r="F44" s="150"/>
    </row>
    <row r="45" spans="1:6">
      <c r="A45" s="152" t="s">
        <v>28</v>
      </c>
      <c r="B45" s="162"/>
      <c r="C45" s="162"/>
      <c r="D45" s="158"/>
      <c r="E45" s="150"/>
      <c r="F45" s="150"/>
    </row>
    <row r="46" spans="1:6">
      <c r="A46" s="156" t="s">
        <v>31</v>
      </c>
      <c r="B46" s="157">
        <f>B26+B38+B44</f>
        <v>56972577.919999987</v>
      </c>
      <c r="C46" s="157">
        <f>C26+C38+C44</f>
        <v>53248540.000000007</v>
      </c>
      <c r="D46" s="158"/>
      <c r="E46" s="150"/>
      <c r="F46" s="150"/>
    </row>
    <row r="47" spans="1:6">
      <c r="A47" s="158"/>
      <c r="B47" s="150"/>
      <c r="C47" s="150"/>
      <c r="D47" s="158"/>
      <c r="E47" s="150"/>
      <c r="F47" s="150"/>
    </row>
    <row r="48" spans="1:6">
      <c r="A48" s="156" t="s">
        <v>29</v>
      </c>
      <c r="B48" s="157">
        <f>B19+B46</f>
        <v>56972577.919999987</v>
      </c>
      <c r="C48" s="157">
        <f>C19+C46</f>
        <v>53248540.000000007</v>
      </c>
      <c r="D48" s="156" t="s">
        <v>30</v>
      </c>
      <c r="E48" s="157">
        <f>E25+E43</f>
        <v>56972577.920000009</v>
      </c>
      <c r="F48" s="157">
        <f>F25+F43</f>
        <v>53448539.999999993</v>
      </c>
    </row>
    <row r="49" spans="1:7">
      <c r="B49" s="3"/>
      <c r="C49" s="3"/>
      <c r="E49" s="3"/>
      <c r="F49" s="3"/>
      <c r="G49" s="3"/>
    </row>
    <row r="50" spans="1:7">
      <c r="B50" s="3"/>
      <c r="C50" s="3"/>
      <c r="E50" s="3"/>
      <c r="F50" s="3"/>
      <c r="G50" s="3"/>
    </row>
    <row r="51" spans="1:7">
      <c r="E51" s="3"/>
      <c r="F51" s="3"/>
      <c r="G51" s="3"/>
    </row>
    <row r="52" spans="1:7">
      <c r="B52" s="189"/>
      <c r="C52" s="189"/>
      <c r="E52" s="49"/>
      <c r="F52" s="163"/>
    </row>
    <row r="53" spans="1:7">
      <c r="A53" s="3"/>
      <c r="B53" s="3"/>
      <c r="C53" s="50"/>
      <c r="E53" s="49"/>
      <c r="F53" s="3"/>
      <c r="G53" s="3"/>
    </row>
    <row r="54" spans="1:7">
      <c r="E54" s="49"/>
      <c r="G54" s="3"/>
    </row>
    <row r="55" spans="1:7">
      <c r="A55" s="3"/>
      <c r="B55" s="3"/>
      <c r="C55" s="3"/>
      <c r="E55" s="3"/>
      <c r="F55" s="3"/>
      <c r="G55" s="3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3"/>
      <c r="C58" s="3"/>
      <c r="D58" s="3"/>
      <c r="E58" s="3"/>
      <c r="F58" s="3"/>
      <c r="G58" s="3"/>
    </row>
    <row r="59" spans="1:7">
      <c r="A59" s="3"/>
      <c r="B59" s="3"/>
      <c r="C59" s="3"/>
      <c r="D59" s="3"/>
      <c r="E59" s="3"/>
      <c r="F59" s="3"/>
      <c r="G59" s="3"/>
    </row>
    <row r="60" spans="1:7">
      <c r="A60" s="3"/>
      <c r="B60" s="3"/>
      <c r="C60" s="3"/>
      <c r="D60" s="3"/>
      <c r="E60" s="3"/>
      <c r="F60" s="3"/>
      <c r="G60" s="3"/>
    </row>
    <row r="61" spans="1:7">
      <c r="A61" s="3"/>
      <c r="B61" s="3"/>
      <c r="C61" s="3"/>
      <c r="D61" s="3"/>
      <c r="E61" s="3"/>
      <c r="F61" s="3"/>
      <c r="G61" s="3"/>
    </row>
    <row r="62" spans="1:7">
      <c r="A62" s="3"/>
      <c r="B62" s="3"/>
      <c r="C62" s="3"/>
      <c r="D62" s="163"/>
      <c r="E62" s="3"/>
      <c r="F62" s="3"/>
      <c r="G62" s="3"/>
    </row>
    <row r="63" spans="1:7" s="154" customFormat="1">
      <c r="A63" s="163"/>
      <c r="B63" s="163"/>
      <c r="C63" s="163"/>
      <c r="D63" s="163"/>
      <c r="E63" s="163"/>
      <c r="F63" s="163"/>
      <c r="G63" s="163"/>
    </row>
    <row r="64" spans="1:7" s="154" customFormat="1">
      <c r="A64" s="163"/>
      <c r="B64" s="163"/>
      <c r="C64" s="163"/>
      <c r="D64" s="164"/>
      <c r="E64" s="163"/>
      <c r="F64" s="163"/>
      <c r="G64" s="163"/>
    </row>
    <row r="65" s="154" customFormat="1"/>
    <row r="66" s="154" customFormat="1"/>
    <row r="67" s="154" customFormat="1"/>
    <row r="68" s="154" customFormat="1"/>
    <row r="69" s="154" customFormat="1"/>
    <row r="70" s="154" customFormat="1"/>
    <row r="71" s="154" customFormat="1"/>
    <row r="72" s="154" customFormat="1"/>
    <row r="73" s="154" customFormat="1"/>
    <row r="74" s="154" customFormat="1"/>
    <row r="75" s="154" customFormat="1"/>
  </sheetData>
  <mergeCells count="5">
    <mergeCell ref="B52:C52"/>
    <mergeCell ref="E1:F1"/>
    <mergeCell ref="A2:F2"/>
    <mergeCell ref="A3:F3"/>
    <mergeCell ref="A4:F4"/>
  </mergeCells>
  <phoneticPr fontId="11" type="noConversion"/>
  <pageMargins left="0.19685039370078741" right="0.19685039370078741" top="0.15748031496062992" bottom="0.15748031496062992" header="0.15748031496062992" footer="0.15748031496062992"/>
  <pageSetup paperSize="9" scale="85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F31" sqref="F31"/>
    </sheetView>
  </sheetViews>
  <sheetFormatPr defaultRowHeight="15"/>
  <cols>
    <col min="1" max="1" width="46" style="11" customWidth="1"/>
    <col min="2" max="2" width="12.140625" style="11" customWidth="1"/>
    <col min="3" max="3" width="13.85546875" style="11" customWidth="1"/>
    <col min="4" max="4" width="43.42578125" style="11" customWidth="1"/>
    <col min="5" max="5" width="13.5703125" style="11" customWidth="1"/>
    <col min="6" max="6" width="13.7109375" style="11" customWidth="1"/>
    <col min="7" max="16384" width="9.140625" style="11"/>
  </cols>
  <sheetData>
    <row r="1" spans="1:7">
      <c r="E1" s="194" t="s">
        <v>3</v>
      </c>
      <c r="F1" s="194"/>
    </row>
    <row r="2" spans="1:7" ht="12.75" customHeight="1">
      <c r="A2" s="195" t="s">
        <v>200</v>
      </c>
      <c r="B2" s="195"/>
      <c r="C2" s="195"/>
      <c r="D2" s="195"/>
      <c r="E2" s="195"/>
      <c r="F2" s="195"/>
    </row>
    <row r="3" spans="1:7" ht="12.75" customHeight="1">
      <c r="A3" s="195" t="s">
        <v>205</v>
      </c>
      <c r="B3" s="195"/>
      <c r="C3" s="195"/>
      <c r="D3" s="195"/>
      <c r="E3" s="195"/>
      <c r="F3" s="195"/>
    </row>
    <row r="4" spans="1:7">
      <c r="A4" s="193" t="s">
        <v>206</v>
      </c>
      <c r="B4" s="193"/>
      <c r="C4" s="193"/>
      <c r="D4" s="193"/>
      <c r="E4" s="193"/>
      <c r="F4" s="193"/>
    </row>
    <row r="5" spans="1:7">
      <c r="B5" s="13"/>
      <c r="C5" s="165"/>
      <c r="D5" s="14"/>
      <c r="E5" s="166" t="s">
        <v>189</v>
      </c>
      <c r="F5" s="167">
        <f>'1'!F5</f>
        <v>44771</v>
      </c>
    </row>
    <row r="6" spans="1:7">
      <c r="B6" s="13"/>
      <c r="C6" s="165"/>
      <c r="D6" s="14"/>
      <c r="E6" s="166" t="s">
        <v>190</v>
      </c>
      <c r="F6" s="47" t="s">
        <v>164</v>
      </c>
    </row>
    <row r="7" spans="1:7">
      <c r="A7" s="12"/>
      <c r="B7" s="13"/>
      <c r="C7" s="55"/>
      <c r="D7" s="14"/>
      <c r="E7" s="187" t="s">
        <v>203</v>
      </c>
      <c r="F7" s="188" t="s">
        <v>201</v>
      </c>
    </row>
    <row r="8" spans="1:7">
      <c r="A8" s="15"/>
      <c r="B8" s="16"/>
      <c r="C8" s="16"/>
      <c r="D8" s="17"/>
      <c r="E8" s="18"/>
      <c r="F8" s="168" t="s">
        <v>7</v>
      </c>
      <c r="G8" s="43"/>
    </row>
    <row r="9" spans="1:7" ht="28.5">
      <c r="A9" s="19" t="s">
        <v>76</v>
      </c>
      <c r="B9" s="19" t="s">
        <v>9</v>
      </c>
      <c r="C9" s="19" t="s">
        <v>12</v>
      </c>
      <c r="D9" s="19" t="s">
        <v>77</v>
      </c>
      <c r="E9" s="19" t="s">
        <v>9</v>
      </c>
      <c r="F9" s="19" t="s">
        <v>12</v>
      </c>
      <c r="G9" s="43"/>
    </row>
    <row r="10" spans="1:7">
      <c r="A10" s="19" t="s">
        <v>0</v>
      </c>
      <c r="B10" s="19">
        <v>1</v>
      </c>
      <c r="C10" s="19">
        <v>2</v>
      </c>
      <c r="D10" s="19" t="s">
        <v>0</v>
      </c>
      <c r="E10" s="19">
        <v>1</v>
      </c>
      <c r="F10" s="19">
        <v>2</v>
      </c>
      <c r="G10" s="43"/>
    </row>
    <row r="11" spans="1:7">
      <c r="A11" s="20" t="s">
        <v>78</v>
      </c>
      <c r="B11" s="21"/>
      <c r="C11" s="21"/>
      <c r="D11" s="20" t="s">
        <v>92</v>
      </c>
      <c r="E11" s="59"/>
      <c r="F11" s="59"/>
      <c r="G11" s="43"/>
    </row>
    <row r="12" spans="1:7">
      <c r="A12" s="22" t="s">
        <v>79</v>
      </c>
      <c r="B12" s="54"/>
      <c r="C12" s="54"/>
      <c r="D12" s="22" t="s">
        <v>93</v>
      </c>
      <c r="E12" s="54"/>
      <c r="F12" s="54"/>
      <c r="G12" s="43"/>
    </row>
    <row r="13" spans="1:7" s="169" customFormat="1">
      <c r="A13" s="24" t="s">
        <v>80</v>
      </c>
      <c r="B13" s="58">
        <v>0</v>
      </c>
      <c r="C13" s="58">
        <v>0</v>
      </c>
      <c r="D13" s="24" t="s">
        <v>95</v>
      </c>
      <c r="E13" s="58">
        <v>12737.6</v>
      </c>
      <c r="F13" s="58">
        <v>8959.5300000000007</v>
      </c>
      <c r="G13" s="66"/>
    </row>
    <row r="14" spans="1:7" s="169" customFormat="1">
      <c r="A14" s="24" t="s">
        <v>193</v>
      </c>
      <c r="B14" s="58">
        <v>15633382.300000001</v>
      </c>
      <c r="C14" s="58">
        <v>9007341.8000000007</v>
      </c>
      <c r="D14" s="24" t="s">
        <v>194</v>
      </c>
      <c r="E14" s="58">
        <v>15231996.869999999</v>
      </c>
      <c r="F14" s="58">
        <v>11785176.300000001</v>
      </c>
      <c r="G14" s="66"/>
    </row>
    <row r="15" spans="1:7" s="169" customFormat="1" ht="30">
      <c r="A15" s="24" t="s">
        <v>199</v>
      </c>
      <c r="B15" s="58">
        <v>3569.32</v>
      </c>
      <c r="C15" s="58">
        <v>7083.42</v>
      </c>
      <c r="D15" s="24" t="s">
        <v>195</v>
      </c>
      <c r="E15" s="58">
        <v>3383.42</v>
      </c>
      <c r="F15" s="58">
        <v>2310.29</v>
      </c>
      <c r="G15" s="66"/>
    </row>
    <row r="16" spans="1:7" s="169" customFormat="1">
      <c r="A16" s="24" t="s">
        <v>192</v>
      </c>
      <c r="B16" s="58">
        <v>617.91999999999996</v>
      </c>
      <c r="C16" s="58">
        <v>4064.8</v>
      </c>
      <c r="D16" s="24" t="s">
        <v>196</v>
      </c>
      <c r="E16" s="58">
        <v>0.02</v>
      </c>
      <c r="F16" s="58"/>
      <c r="G16" s="66"/>
    </row>
    <row r="17" spans="1:7" s="169" customFormat="1">
      <c r="A17" s="24" t="s">
        <v>43</v>
      </c>
      <c r="B17" s="58">
        <v>2575.63</v>
      </c>
      <c r="C17" s="58">
        <v>1824.12</v>
      </c>
      <c r="D17" s="25" t="s">
        <v>197</v>
      </c>
      <c r="E17" s="58">
        <v>265391.26</v>
      </c>
      <c r="F17" s="58">
        <v>91949.02</v>
      </c>
      <c r="G17" s="66"/>
    </row>
    <row r="18" spans="1:7" s="169" customFormat="1">
      <c r="A18" s="26"/>
      <c r="B18" s="58"/>
      <c r="C18" s="58"/>
      <c r="D18" s="24" t="s">
        <v>198</v>
      </c>
      <c r="E18" s="58">
        <v>0</v>
      </c>
      <c r="F18" s="58">
        <v>0</v>
      </c>
      <c r="G18" s="66"/>
    </row>
    <row r="19" spans="1:7" s="169" customFormat="1">
      <c r="A19" s="26" t="s">
        <v>21</v>
      </c>
      <c r="B19" s="60">
        <f>SUM(B13:B18)</f>
        <v>15640145.170000002</v>
      </c>
      <c r="C19" s="60">
        <f>SUM(C13:C18)</f>
        <v>9020314.1400000006</v>
      </c>
      <c r="D19" s="26" t="s">
        <v>21</v>
      </c>
      <c r="E19" s="60">
        <f>SUM(E13:E18)</f>
        <v>15513509.169999998</v>
      </c>
      <c r="F19" s="60">
        <f>SUM(F12:F18)</f>
        <v>11888395.139999999</v>
      </c>
      <c r="G19" s="66"/>
    </row>
    <row r="20" spans="1:7" s="169" customFormat="1">
      <c r="A20" s="27" t="s">
        <v>82</v>
      </c>
      <c r="B20" s="58"/>
      <c r="C20" s="58"/>
      <c r="D20" s="27" t="s">
        <v>94</v>
      </c>
      <c r="E20" s="58"/>
      <c r="F20" s="58"/>
    </row>
    <row r="21" spans="1:7" s="169" customFormat="1">
      <c r="A21" s="28" t="s">
        <v>83</v>
      </c>
      <c r="B21" s="58"/>
      <c r="C21" s="58"/>
      <c r="D21" s="46"/>
      <c r="E21" s="58"/>
      <c r="F21" s="58"/>
    </row>
    <row r="22" spans="1:7" s="169" customFormat="1">
      <c r="A22" s="24" t="s">
        <v>84</v>
      </c>
      <c r="B22" s="58">
        <v>476599.74</v>
      </c>
      <c r="C22" s="58">
        <v>399189.12</v>
      </c>
      <c r="D22" s="27"/>
      <c r="E22" s="58"/>
      <c r="F22" s="58"/>
    </row>
    <row r="23" spans="1:7" s="169" customFormat="1">
      <c r="A23" s="24" t="s">
        <v>85</v>
      </c>
      <c r="B23" s="58"/>
      <c r="C23" s="58"/>
      <c r="D23" s="26"/>
      <c r="E23" s="58"/>
      <c r="F23" s="58"/>
    </row>
    <row r="24" spans="1:7" s="169" customFormat="1">
      <c r="A24" s="24" t="s">
        <v>81</v>
      </c>
      <c r="B24" s="58"/>
      <c r="C24" s="58"/>
      <c r="D24" s="24"/>
      <c r="E24" s="58"/>
      <c r="F24" s="58"/>
    </row>
    <row r="25" spans="1:7" s="169" customFormat="1">
      <c r="A25" s="24" t="s">
        <v>43</v>
      </c>
      <c r="B25" s="58">
        <v>0</v>
      </c>
      <c r="C25" s="58">
        <v>6234.21</v>
      </c>
      <c r="D25" s="24"/>
      <c r="E25" s="58"/>
      <c r="F25" s="58"/>
    </row>
    <row r="26" spans="1:7" s="169" customFormat="1">
      <c r="A26" s="26" t="s">
        <v>17</v>
      </c>
      <c r="B26" s="60">
        <f>SUM(B21:B25)</f>
        <v>476599.74</v>
      </c>
      <c r="C26" s="60">
        <f>SUM(C22:C25)</f>
        <v>405423.33</v>
      </c>
      <c r="D26" s="26" t="s">
        <v>17</v>
      </c>
      <c r="E26" s="60">
        <v>0</v>
      </c>
      <c r="F26" s="60">
        <v>0</v>
      </c>
    </row>
    <row r="27" spans="1:7" s="169" customFormat="1">
      <c r="A27" s="27" t="s">
        <v>86</v>
      </c>
      <c r="B27" s="60">
        <f>SUM(B19,B26)</f>
        <v>16116744.910000002</v>
      </c>
      <c r="C27" s="60">
        <f>C26+C19</f>
        <v>9425737.4700000007</v>
      </c>
      <c r="D27" s="27" t="s">
        <v>97</v>
      </c>
      <c r="E27" s="60">
        <f>SUM(E19,E26)</f>
        <v>15513509.169999998</v>
      </c>
      <c r="F27" s="60">
        <f>F26+F19</f>
        <v>11888395.139999999</v>
      </c>
    </row>
    <row r="28" spans="1:7" s="169" customFormat="1">
      <c r="A28" s="27" t="s">
        <v>88</v>
      </c>
      <c r="B28" s="53">
        <f>IF(E27&gt;B27, E27-B27,0)</f>
        <v>0</v>
      </c>
      <c r="C28" s="53">
        <f>IF(F27&gt;C27, F27-C27,0)</f>
        <v>2462657.6699999981</v>
      </c>
      <c r="D28" s="27" t="s">
        <v>98</v>
      </c>
      <c r="E28" s="170">
        <f>IF(B27&gt;E27,B27-E27,0)</f>
        <v>603235.74000000395</v>
      </c>
      <c r="F28" s="170">
        <f>IF(C27&gt;F27,C27-F27,0)</f>
        <v>0</v>
      </c>
    </row>
    <row r="29" spans="1:7" s="169" customFormat="1">
      <c r="A29" s="27" t="s">
        <v>87</v>
      </c>
      <c r="B29" s="58"/>
      <c r="C29" s="58"/>
      <c r="D29" s="24"/>
      <c r="E29" s="58"/>
      <c r="F29" s="58"/>
    </row>
    <row r="30" spans="1:7" s="169" customFormat="1">
      <c r="A30" s="27" t="s">
        <v>89</v>
      </c>
      <c r="B30" s="60">
        <f>B28-B29</f>
        <v>0</v>
      </c>
      <c r="C30" s="60">
        <f>C28-C29</f>
        <v>2462657.6699999981</v>
      </c>
      <c r="D30" s="27" t="s">
        <v>99</v>
      </c>
      <c r="E30" s="60">
        <f>E28</f>
        <v>603235.74000000395</v>
      </c>
      <c r="F30" s="60">
        <f>F28</f>
        <v>0</v>
      </c>
    </row>
    <row r="31" spans="1:7" s="169" customFormat="1">
      <c r="A31" s="44" t="s">
        <v>90</v>
      </c>
      <c r="B31" s="60">
        <f>B27+B29+B30</f>
        <v>16116744.910000002</v>
      </c>
      <c r="C31" s="60">
        <f>C27+C29+C30</f>
        <v>11888395.139999999</v>
      </c>
      <c r="D31" s="27" t="s">
        <v>91</v>
      </c>
      <c r="E31" s="60">
        <f>E27+E30</f>
        <v>16116744.910000002</v>
      </c>
      <c r="F31" s="60">
        <f>F27+F30</f>
        <v>11888395.139999999</v>
      </c>
    </row>
    <row r="32" spans="1:7" s="169" customFormat="1"/>
  </sheetData>
  <mergeCells count="4">
    <mergeCell ref="A4:F4"/>
    <mergeCell ref="E1:F1"/>
    <mergeCell ref="A2:F2"/>
    <mergeCell ref="A3:F3"/>
  </mergeCells>
  <phoneticPr fontId="11" type="noConversion"/>
  <pageMargins left="0.15748031496062992" right="0.15748031496062992" top="0.23622047244094491" bottom="0.39370078740157483" header="0.27559055118110237" footer="0.31496062992125984"/>
  <pageSetup paperSize="9" orientation="landscape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4"/>
  <sheetViews>
    <sheetView zoomScaleNormal="100" workbookViewId="0">
      <selection activeCell="H19" sqref="H19"/>
    </sheetView>
  </sheetViews>
  <sheetFormatPr defaultRowHeight="12.75"/>
  <cols>
    <col min="1" max="1" width="54.85546875" style="1" customWidth="1"/>
    <col min="2" max="2" width="15.85546875" style="1" customWidth="1"/>
    <col min="3" max="3" width="12.140625" style="1" customWidth="1"/>
    <col min="4" max="4" width="12" style="1" bestFit="1" customWidth="1"/>
    <col min="5" max="5" width="14.28515625" style="1" customWidth="1"/>
    <col min="6" max="6" width="12.28515625" style="1" customWidth="1"/>
    <col min="7" max="7" width="12" style="1" customWidth="1"/>
    <col min="8" max="16384" width="9.140625" style="1"/>
  </cols>
  <sheetData>
    <row r="1" spans="1:7">
      <c r="A1" s="5"/>
      <c r="B1" s="5"/>
      <c r="C1" s="5"/>
      <c r="D1" s="5"/>
      <c r="E1" s="196" t="s">
        <v>4</v>
      </c>
      <c r="F1" s="196"/>
      <c r="G1" s="5"/>
    </row>
    <row r="2" spans="1:7" ht="15" customHeight="1">
      <c r="A2" s="199" t="s">
        <v>161</v>
      </c>
      <c r="B2" s="199"/>
      <c r="C2" s="199"/>
      <c r="D2" s="199"/>
      <c r="E2" s="199"/>
      <c r="F2" s="199"/>
      <c r="G2" s="199"/>
    </row>
    <row r="3" spans="1:7" ht="15" customHeight="1">
      <c r="A3" s="193" t="s">
        <v>205</v>
      </c>
      <c r="B3" s="193"/>
      <c r="C3" s="193"/>
      <c r="D3" s="193"/>
      <c r="E3" s="193"/>
      <c r="F3" s="193"/>
      <c r="G3" s="193"/>
    </row>
    <row r="4" spans="1:7" ht="15" customHeight="1">
      <c r="A4" s="200" t="s">
        <v>206</v>
      </c>
      <c r="B4" s="200"/>
      <c r="C4" s="200"/>
      <c r="D4" s="200"/>
      <c r="E4" s="200"/>
      <c r="F4" s="200"/>
      <c r="G4" s="200"/>
    </row>
    <row r="5" spans="1:7" ht="15" customHeight="1">
      <c r="A5" s="171"/>
      <c r="B5" s="171"/>
      <c r="C5" s="171"/>
      <c r="D5" s="171"/>
      <c r="E5" s="172" t="s">
        <v>189</v>
      </c>
      <c r="F5" s="173">
        <f>'1'!F5</f>
        <v>44771</v>
      </c>
    </row>
    <row r="6" spans="1:7" ht="15" customHeight="1">
      <c r="A6" s="171"/>
      <c r="B6" s="171"/>
      <c r="C6" s="171"/>
      <c r="D6" s="171"/>
      <c r="E6" s="174" t="s">
        <v>190</v>
      </c>
      <c r="F6" s="175" t="s">
        <v>164</v>
      </c>
    </row>
    <row r="7" spans="1:7" ht="15" customHeight="1">
      <c r="A7" s="171"/>
      <c r="B7" s="171"/>
      <c r="C7" s="171"/>
      <c r="D7" s="171"/>
      <c r="E7" s="187" t="s">
        <v>203</v>
      </c>
      <c r="F7" s="188" t="s">
        <v>201</v>
      </c>
    </row>
    <row r="8" spans="1:7" ht="15">
      <c r="A8" s="12"/>
      <c r="C8" s="30"/>
      <c r="D8" s="31"/>
      <c r="E8" s="29"/>
      <c r="F8" s="29"/>
      <c r="G8" s="71" t="s">
        <v>7</v>
      </c>
    </row>
    <row r="9" spans="1:7" ht="13.5" customHeight="1">
      <c r="A9" s="197" t="s">
        <v>100</v>
      </c>
      <c r="B9" s="197" t="s">
        <v>10</v>
      </c>
      <c r="C9" s="197"/>
      <c r="D9" s="197"/>
      <c r="E9" s="197" t="s">
        <v>12</v>
      </c>
      <c r="F9" s="197"/>
      <c r="G9" s="197"/>
    </row>
    <row r="10" spans="1:7" ht="30.75" customHeight="1">
      <c r="A10" s="198"/>
      <c r="B10" s="32" t="s">
        <v>101</v>
      </c>
      <c r="C10" s="32" t="s">
        <v>102</v>
      </c>
      <c r="D10" s="32" t="s">
        <v>129</v>
      </c>
      <c r="E10" s="32" t="s">
        <v>101</v>
      </c>
      <c r="F10" s="32" t="s">
        <v>102</v>
      </c>
      <c r="G10" s="32" t="s">
        <v>129</v>
      </c>
    </row>
    <row r="11" spans="1:7" s="4" customFormat="1" ht="14.25">
      <c r="A11" s="32" t="s">
        <v>0</v>
      </c>
      <c r="B11" s="32">
        <v>1</v>
      </c>
      <c r="C11" s="32">
        <v>2</v>
      </c>
      <c r="D11" s="32">
        <v>3</v>
      </c>
      <c r="E11" s="32">
        <v>4</v>
      </c>
      <c r="F11" s="32">
        <v>5</v>
      </c>
      <c r="G11" s="32">
        <v>6</v>
      </c>
    </row>
    <row r="12" spans="1:7" ht="15">
      <c r="A12" s="33" t="s">
        <v>165</v>
      </c>
      <c r="B12" s="51"/>
      <c r="C12" s="51"/>
      <c r="D12" s="51"/>
      <c r="E12" s="51"/>
      <c r="F12" s="51"/>
      <c r="G12" s="51"/>
    </row>
    <row r="13" spans="1:7" ht="15">
      <c r="A13" s="34" t="s">
        <v>103</v>
      </c>
      <c r="B13" s="54">
        <v>4340016.07</v>
      </c>
      <c r="C13" s="54">
        <v>-4.76</v>
      </c>
      <c r="D13" s="51">
        <f>B13+C13</f>
        <v>4340011.3100000005</v>
      </c>
      <c r="E13" s="52">
        <v>16129081</v>
      </c>
      <c r="F13" s="52">
        <v>-802669.4</v>
      </c>
      <c r="G13" s="51">
        <f>E13+F13</f>
        <v>15326411.6</v>
      </c>
    </row>
    <row r="14" spans="1:7" ht="15">
      <c r="A14" s="34" t="s">
        <v>107</v>
      </c>
      <c r="B14" s="51"/>
      <c r="C14" s="51"/>
      <c r="D14" s="51">
        <f t="shared" ref="D14:D18" si="0">B14+C14</f>
        <v>0</v>
      </c>
      <c r="E14" s="52"/>
      <c r="F14" s="52"/>
      <c r="G14" s="51">
        <v>0</v>
      </c>
    </row>
    <row r="15" spans="1:7" ht="15">
      <c r="A15" s="34" t="s">
        <v>96</v>
      </c>
      <c r="B15" s="51"/>
      <c r="C15" s="51"/>
      <c r="D15" s="51">
        <f t="shared" si="0"/>
        <v>0</v>
      </c>
      <c r="E15" s="52"/>
      <c r="F15" s="52"/>
      <c r="G15" s="51">
        <v>0</v>
      </c>
    </row>
    <row r="16" spans="1:7" ht="15">
      <c r="A16" s="23" t="s">
        <v>108</v>
      </c>
      <c r="B16" s="51"/>
      <c r="C16" s="51"/>
      <c r="D16" s="51">
        <f t="shared" si="0"/>
        <v>0</v>
      </c>
      <c r="E16" s="52"/>
      <c r="F16" s="52"/>
      <c r="G16" s="51">
        <v>0</v>
      </c>
    </row>
    <row r="17" spans="1:7" ht="15">
      <c r="A17" s="23" t="s">
        <v>109</v>
      </c>
      <c r="B17" s="54"/>
      <c r="C17" s="54"/>
      <c r="D17" s="51">
        <f t="shared" si="0"/>
        <v>0</v>
      </c>
      <c r="E17" s="67"/>
      <c r="F17" s="67"/>
      <c r="G17" s="51">
        <v>0</v>
      </c>
    </row>
    <row r="18" spans="1:7" ht="15">
      <c r="A18" s="34" t="s">
        <v>167</v>
      </c>
      <c r="B18" s="52"/>
      <c r="C18" s="51"/>
      <c r="D18" s="51">
        <f t="shared" si="0"/>
        <v>0</v>
      </c>
      <c r="E18" s="52"/>
      <c r="F18" s="52"/>
      <c r="G18" s="51">
        <v>0</v>
      </c>
    </row>
    <row r="19" spans="1:7" ht="14.25">
      <c r="A19" s="33" t="s">
        <v>166</v>
      </c>
      <c r="B19" s="53">
        <f>SUM(B13:B18)</f>
        <v>4340016.07</v>
      </c>
      <c r="C19" s="53">
        <f>SUM(C13:C18)</f>
        <v>-4.76</v>
      </c>
      <c r="D19" s="53">
        <f>B19+C19</f>
        <v>4340011.3100000005</v>
      </c>
      <c r="E19" s="53">
        <f>E13</f>
        <v>16129081</v>
      </c>
      <c r="F19" s="53">
        <f>F13</f>
        <v>-802669.4</v>
      </c>
      <c r="G19" s="53">
        <f>SUM(G13:G18)</f>
        <v>15326411.6</v>
      </c>
    </row>
    <row r="20" spans="1:7" ht="15">
      <c r="A20" s="33" t="s">
        <v>110</v>
      </c>
      <c r="B20" s="51"/>
      <c r="C20" s="51"/>
      <c r="D20" s="51"/>
      <c r="E20" s="51"/>
      <c r="F20" s="51"/>
      <c r="G20" s="51"/>
    </row>
    <row r="21" spans="1:7" ht="15">
      <c r="A21" s="34" t="s">
        <v>112</v>
      </c>
      <c r="B21" s="51">
        <v>10193807.4</v>
      </c>
      <c r="C21" s="68">
        <v>-14124605.23</v>
      </c>
      <c r="D21" s="51">
        <f>B21+C21</f>
        <v>-3930797.83</v>
      </c>
      <c r="E21" s="52">
        <v>5568234.3200000003</v>
      </c>
      <c r="F21" s="52">
        <v>-20343970.59</v>
      </c>
      <c r="G21" s="51">
        <f>E21+F21</f>
        <v>-14775736.27</v>
      </c>
    </row>
    <row r="22" spans="1:7" ht="15">
      <c r="A22" s="34" t="s">
        <v>113</v>
      </c>
      <c r="B22" s="51"/>
      <c r="C22" s="51"/>
      <c r="D22" s="51">
        <f t="shared" ref="D22:D28" si="1">B22+C22</f>
        <v>0</v>
      </c>
      <c r="E22" s="52"/>
      <c r="F22" s="52"/>
      <c r="G22" s="51">
        <f t="shared" ref="G22:G28" si="2">E22+F22</f>
        <v>0</v>
      </c>
    </row>
    <row r="23" spans="1:7" ht="15">
      <c r="A23" s="35" t="s">
        <v>115</v>
      </c>
      <c r="B23" s="51">
        <v>208816.67</v>
      </c>
      <c r="C23" s="1">
        <v>0</v>
      </c>
      <c r="D23" s="51">
        <f t="shared" si="1"/>
        <v>208816.67</v>
      </c>
      <c r="E23" s="52">
        <v>59606.59</v>
      </c>
      <c r="F23" s="52">
        <v>0</v>
      </c>
      <c r="G23" s="51">
        <f t="shared" si="2"/>
        <v>59606.59</v>
      </c>
    </row>
    <row r="24" spans="1:7" ht="15">
      <c r="A24" s="34" t="s">
        <v>116</v>
      </c>
      <c r="B24" s="51"/>
      <c r="C24" s="51"/>
      <c r="D24" s="51">
        <f t="shared" si="1"/>
        <v>0</v>
      </c>
      <c r="E24" s="52"/>
      <c r="F24" s="52"/>
      <c r="G24" s="51">
        <f t="shared" si="2"/>
        <v>0</v>
      </c>
    </row>
    <row r="25" spans="1:7" ht="15">
      <c r="A25" s="45" t="s">
        <v>117</v>
      </c>
      <c r="B25" s="51">
        <v>0</v>
      </c>
      <c r="C25" s="54">
        <v>-454597.18</v>
      </c>
      <c r="D25" s="51">
        <f t="shared" si="1"/>
        <v>-454597.18</v>
      </c>
      <c r="E25" s="52">
        <v>0</v>
      </c>
      <c r="F25" s="52">
        <v>-351704.6</v>
      </c>
      <c r="G25" s="51">
        <f t="shared" si="2"/>
        <v>-351704.6</v>
      </c>
    </row>
    <row r="26" spans="1:7" ht="15">
      <c r="A26" s="45" t="s">
        <v>118</v>
      </c>
      <c r="B26" s="51">
        <v>0</v>
      </c>
      <c r="C26" s="54">
        <v>-13740.82</v>
      </c>
      <c r="D26" s="51">
        <f t="shared" si="1"/>
        <v>-13740.82</v>
      </c>
      <c r="E26" s="52">
        <v>0</v>
      </c>
      <c r="F26" s="67">
        <v>-10772.41</v>
      </c>
      <c r="G26" s="51">
        <f t="shared" si="2"/>
        <v>-10772.41</v>
      </c>
    </row>
    <row r="27" spans="1:7" ht="15">
      <c r="A27" s="23" t="s">
        <v>104</v>
      </c>
      <c r="B27" s="51">
        <v>137.06</v>
      </c>
      <c r="C27" s="51">
        <v>-714.65</v>
      </c>
      <c r="D27" s="51">
        <f t="shared" si="1"/>
        <v>-577.58999999999992</v>
      </c>
      <c r="E27" s="52">
        <v>115.81</v>
      </c>
      <c r="F27" s="52">
        <v>-4161.3100000000004</v>
      </c>
      <c r="G27" s="51">
        <f t="shared" si="2"/>
        <v>-4045.5000000000005</v>
      </c>
    </row>
    <row r="28" spans="1:7" ht="15">
      <c r="A28" s="34" t="s">
        <v>111</v>
      </c>
      <c r="B28" s="51">
        <v>0</v>
      </c>
      <c r="C28" s="51">
        <v>-4421.93</v>
      </c>
      <c r="D28" s="51">
        <f t="shared" si="1"/>
        <v>-4421.93</v>
      </c>
      <c r="E28" s="51">
        <v>0</v>
      </c>
      <c r="F28" s="51">
        <v>-4036.02</v>
      </c>
      <c r="G28" s="51">
        <f t="shared" si="2"/>
        <v>-4036.02</v>
      </c>
    </row>
    <row r="29" spans="1:7" ht="14.25">
      <c r="A29" s="33" t="s">
        <v>119</v>
      </c>
      <c r="B29" s="53">
        <f>SUM(B21:B28)</f>
        <v>10402761.130000001</v>
      </c>
      <c r="C29" s="53">
        <f>SUM(C21:C28)</f>
        <v>-14598079.810000001</v>
      </c>
      <c r="D29" s="53">
        <f>B29+C29</f>
        <v>-4195318.68</v>
      </c>
      <c r="E29" s="53">
        <f>SUM(E21:E28)</f>
        <v>5627956.7199999997</v>
      </c>
      <c r="F29" s="53">
        <f t="shared" ref="F29:G29" si="3">SUM(F21:F28)</f>
        <v>-20714644.93</v>
      </c>
      <c r="G29" s="53">
        <f t="shared" si="3"/>
        <v>-15086688.209999999</v>
      </c>
    </row>
    <row r="30" spans="1:7" ht="15">
      <c r="A30" s="36" t="s">
        <v>120</v>
      </c>
      <c r="B30" s="51"/>
      <c r="C30" s="51"/>
      <c r="D30" s="51"/>
      <c r="E30" s="51"/>
      <c r="F30" s="51"/>
      <c r="G30" s="51"/>
    </row>
    <row r="31" spans="1:7" ht="15">
      <c r="A31" s="34" t="s">
        <v>105</v>
      </c>
      <c r="B31" s="51">
        <v>0</v>
      </c>
      <c r="C31" s="51">
        <v>0</v>
      </c>
      <c r="D31" s="51">
        <f t="shared" ref="D31:D36" si="4">B31-C31</f>
        <v>0</v>
      </c>
      <c r="E31" s="51">
        <v>0</v>
      </c>
      <c r="F31" s="51">
        <v>0</v>
      </c>
      <c r="G31" s="51">
        <v>0</v>
      </c>
    </row>
    <row r="32" spans="1:7" ht="15">
      <c r="A32" s="34" t="s">
        <v>114</v>
      </c>
      <c r="B32" s="51">
        <v>0</v>
      </c>
      <c r="C32" s="51">
        <v>0</v>
      </c>
      <c r="D32" s="51">
        <f t="shared" si="4"/>
        <v>0</v>
      </c>
      <c r="E32" s="51">
        <v>0</v>
      </c>
      <c r="F32" s="51">
        <v>0</v>
      </c>
      <c r="G32" s="51">
        <v>0</v>
      </c>
    </row>
    <row r="33" spans="1:8" ht="15">
      <c r="A33" s="34" t="s">
        <v>106</v>
      </c>
      <c r="B33" s="51">
        <v>0</v>
      </c>
      <c r="C33" s="51">
        <v>0</v>
      </c>
      <c r="D33" s="51">
        <f t="shared" si="4"/>
        <v>0</v>
      </c>
      <c r="E33" s="51">
        <v>0</v>
      </c>
      <c r="F33" s="51">
        <v>0</v>
      </c>
      <c r="G33" s="51">
        <v>0</v>
      </c>
    </row>
    <row r="34" spans="1:8" ht="15">
      <c r="A34" s="34" t="s">
        <v>123</v>
      </c>
      <c r="B34" s="51">
        <v>0</v>
      </c>
      <c r="C34" s="51">
        <v>0</v>
      </c>
      <c r="D34" s="51">
        <f t="shared" si="4"/>
        <v>0</v>
      </c>
      <c r="E34" s="51">
        <v>0</v>
      </c>
      <c r="F34" s="51">
        <v>0</v>
      </c>
      <c r="G34" s="51">
        <v>0</v>
      </c>
    </row>
    <row r="35" spans="1:8" ht="15">
      <c r="A35" s="34" t="s">
        <v>121</v>
      </c>
      <c r="B35" s="51">
        <v>0</v>
      </c>
      <c r="C35" s="51">
        <v>0</v>
      </c>
      <c r="D35" s="51">
        <f t="shared" si="4"/>
        <v>0</v>
      </c>
      <c r="E35" s="51">
        <v>0</v>
      </c>
      <c r="F35" s="51">
        <v>0</v>
      </c>
      <c r="G35" s="51">
        <v>0</v>
      </c>
    </row>
    <row r="36" spans="1:8" ht="14.25">
      <c r="A36" s="33" t="s">
        <v>122</v>
      </c>
      <c r="B36" s="53">
        <f>SUM(B31:B35)</f>
        <v>0</v>
      </c>
      <c r="C36" s="53">
        <f>SUM(C31:C35)</f>
        <v>0</v>
      </c>
      <c r="D36" s="53">
        <f t="shared" si="4"/>
        <v>0</v>
      </c>
      <c r="E36" s="53">
        <v>0</v>
      </c>
      <c r="F36" s="53">
        <v>0</v>
      </c>
      <c r="G36" s="53">
        <v>0</v>
      </c>
    </row>
    <row r="37" spans="1:8" ht="14.25">
      <c r="A37" s="33" t="s">
        <v>124</v>
      </c>
      <c r="B37" s="53">
        <f>B36+B29+B19</f>
        <v>14742777.200000001</v>
      </c>
      <c r="C37" s="53">
        <f>C36+C29+C19</f>
        <v>-14598084.57</v>
      </c>
      <c r="D37" s="53">
        <f>D19+D29+D36</f>
        <v>144692.63000000082</v>
      </c>
      <c r="E37" s="53">
        <f t="shared" ref="E37:F37" si="5">E19+E29</f>
        <v>21757037.719999999</v>
      </c>
      <c r="F37" s="53">
        <f t="shared" si="5"/>
        <v>-21517314.329999998</v>
      </c>
      <c r="G37" s="53">
        <f>G19+G29</f>
        <v>239723.3900000006</v>
      </c>
    </row>
    <row r="38" spans="1:8" s="2" customFormat="1" ht="14.25">
      <c r="A38" s="33" t="s">
        <v>125</v>
      </c>
      <c r="B38" s="53"/>
      <c r="C38" s="53"/>
      <c r="D38" s="69">
        <v>2154147.4900000002</v>
      </c>
      <c r="E38" s="53"/>
      <c r="F38" s="53"/>
      <c r="G38" s="53">
        <v>1881022.35</v>
      </c>
    </row>
    <row r="39" spans="1:8" ht="15">
      <c r="A39" s="36" t="s">
        <v>126</v>
      </c>
      <c r="B39" s="51"/>
      <c r="C39" s="51"/>
      <c r="D39" s="53">
        <f>D37+D38</f>
        <v>2298840.120000001</v>
      </c>
      <c r="E39" s="51"/>
      <c r="F39" s="51"/>
      <c r="G39" s="53">
        <f>G37+G38</f>
        <v>2120745.7400000007</v>
      </c>
    </row>
    <row r="40" spans="1:8" ht="15">
      <c r="A40" s="34" t="s">
        <v>128</v>
      </c>
      <c r="B40" s="51"/>
      <c r="C40" s="51"/>
      <c r="D40" s="51">
        <v>1095511.3700000001</v>
      </c>
      <c r="E40" s="51"/>
      <c r="F40" s="51"/>
      <c r="G40" s="51">
        <v>918443.99</v>
      </c>
    </row>
    <row r="41" spans="1:8" ht="15">
      <c r="A41" s="56"/>
      <c r="B41" s="57"/>
      <c r="C41" s="57"/>
      <c r="D41" s="57"/>
      <c r="E41" s="57"/>
      <c r="F41" s="57"/>
      <c r="G41" s="57"/>
    </row>
    <row r="42" spans="1:8">
      <c r="B42" s="3"/>
      <c r="C42" s="3"/>
      <c r="D42" s="3"/>
      <c r="E42" s="3"/>
      <c r="F42" s="3"/>
      <c r="G42" s="3"/>
      <c r="H42" s="3"/>
    </row>
    <row r="43" spans="1:8">
      <c r="B43" s="5"/>
      <c r="C43" s="5"/>
      <c r="D43" s="5"/>
      <c r="E43" s="5"/>
      <c r="F43" s="5"/>
      <c r="G43" s="5"/>
    </row>
    <row r="44" spans="1:8">
      <c r="B44" s="5"/>
      <c r="C44" s="5"/>
      <c r="D44" s="5"/>
      <c r="E44" s="5"/>
      <c r="F44" s="5"/>
      <c r="G44" s="5"/>
    </row>
  </sheetData>
  <mergeCells count="7">
    <mergeCell ref="E1:F1"/>
    <mergeCell ref="A9:A10"/>
    <mergeCell ref="B9:D9"/>
    <mergeCell ref="E9:G9"/>
    <mergeCell ref="A3:G3"/>
    <mergeCell ref="A2:G2"/>
    <mergeCell ref="A4:G4"/>
  </mergeCells>
  <phoneticPr fontId="11" type="noConversion"/>
  <pageMargins left="0.15748031496062992" right="0.15748031496062992" top="0.15748031496062992" bottom="0.15748031496062992" header="0.19685039370078741" footer="0.23622047244094491"/>
  <pageSetup paperSize="9" scale="93" orientation="landscape" horizontalDpi="300" verticalDpi="300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81"/>
  <sheetViews>
    <sheetView topLeftCell="A9" zoomScaleNormal="100" workbookViewId="0">
      <selection activeCell="G21" sqref="G21"/>
    </sheetView>
  </sheetViews>
  <sheetFormatPr defaultRowHeight="12.75"/>
  <cols>
    <col min="1" max="1" width="50" style="9" customWidth="1"/>
    <col min="2" max="2" width="11.28515625" style="9" customWidth="1"/>
    <col min="3" max="3" width="10.7109375" style="9" customWidth="1"/>
    <col min="4" max="4" width="10.140625" style="9" customWidth="1"/>
    <col min="5" max="5" width="12.140625" style="9" customWidth="1"/>
    <col min="6" max="6" width="9.85546875" style="9" customWidth="1"/>
    <col min="7" max="7" width="13.42578125" style="9" customWidth="1"/>
    <col min="8" max="8" width="12" style="9" customWidth="1"/>
    <col min="9" max="16384" width="9.140625" style="1"/>
  </cols>
  <sheetData>
    <row r="1" spans="1:9">
      <c r="A1" s="128"/>
      <c r="B1" s="128"/>
      <c r="C1" s="128"/>
      <c r="D1" s="128"/>
      <c r="E1" s="128"/>
      <c r="F1" s="10"/>
      <c r="G1" s="10" t="s">
        <v>5</v>
      </c>
      <c r="H1" s="10"/>
    </row>
    <row r="2" spans="1:9" ht="14.25">
      <c r="A2" s="203" t="s">
        <v>188</v>
      </c>
      <c r="B2" s="203"/>
      <c r="C2" s="203"/>
      <c r="D2" s="203"/>
      <c r="E2" s="203"/>
      <c r="F2" s="203"/>
      <c r="G2" s="203"/>
      <c r="H2" s="203"/>
    </row>
    <row r="3" spans="1:9">
      <c r="A3" s="204" t="s">
        <v>205</v>
      </c>
      <c r="B3" s="204"/>
      <c r="C3" s="204"/>
      <c r="D3" s="204"/>
      <c r="E3" s="204"/>
      <c r="F3" s="204"/>
      <c r="G3" s="204"/>
      <c r="H3" s="204"/>
    </row>
    <row r="4" spans="1:9" ht="15" customHeight="1">
      <c r="A4" s="204" t="s">
        <v>206</v>
      </c>
      <c r="B4" s="204"/>
      <c r="C4" s="204"/>
      <c r="D4" s="204"/>
      <c r="E4" s="204"/>
      <c r="F4" s="204"/>
      <c r="G4" s="204"/>
      <c r="H4" s="204"/>
    </row>
    <row r="5" spans="1:9" ht="15" customHeight="1">
      <c r="A5" s="129"/>
      <c r="B5" s="130"/>
      <c r="C5" s="130"/>
      <c r="D5" s="130"/>
      <c r="E5" s="130"/>
      <c r="F5" s="176" t="s">
        <v>191</v>
      </c>
      <c r="G5" s="178">
        <f>'1'!F5</f>
        <v>44771</v>
      </c>
      <c r="H5" s="70"/>
    </row>
    <row r="6" spans="1:9" ht="15" customHeight="1">
      <c r="A6" s="129"/>
      <c r="B6" s="130"/>
      <c r="C6" s="130"/>
      <c r="D6" s="130"/>
      <c r="E6" s="130"/>
      <c r="F6" s="174" t="s">
        <v>190</v>
      </c>
      <c r="G6" s="175" t="s">
        <v>164</v>
      </c>
      <c r="H6" s="70"/>
    </row>
    <row r="7" spans="1:9" s="11" customFormat="1" ht="15" customHeight="1">
      <c r="A7" s="42"/>
      <c r="B7" s="184"/>
      <c r="C7" s="185"/>
      <c r="D7" s="184"/>
      <c r="E7" s="186"/>
      <c r="F7" s="187" t="s">
        <v>203</v>
      </c>
      <c r="G7" s="188" t="s">
        <v>201</v>
      </c>
      <c r="H7" s="6"/>
    </row>
    <row r="8" spans="1:9">
      <c r="A8" s="131"/>
      <c r="B8" s="131"/>
      <c r="C8" s="131"/>
      <c r="D8" s="131"/>
      <c r="E8" s="132"/>
      <c r="F8" s="132"/>
      <c r="G8" s="132"/>
      <c r="H8" s="177" t="s">
        <v>130</v>
      </c>
    </row>
    <row r="9" spans="1:9" ht="24.75" customHeight="1">
      <c r="A9" s="201" t="s">
        <v>131</v>
      </c>
      <c r="B9" s="201" t="s">
        <v>132</v>
      </c>
      <c r="C9" s="207" t="s">
        <v>133</v>
      </c>
      <c r="D9" s="212"/>
      <c r="E9" s="212"/>
      <c r="F9" s="207" t="s">
        <v>154</v>
      </c>
      <c r="G9" s="208"/>
      <c r="H9" s="201" t="s">
        <v>158</v>
      </c>
      <c r="I9" s="11"/>
    </row>
    <row r="10" spans="1:9" ht="15" customHeight="1">
      <c r="A10" s="206"/>
      <c r="B10" s="211"/>
      <c r="C10" s="209" t="s">
        <v>134</v>
      </c>
      <c r="D10" s="201" t="s">
        <v>159</v>
      </c>
      <c r="E10" s="201" t="s">
        <v>135</v>
      </c>
      <c r="F10" s="201" t="s">
        <v>136</v>
      </c>
      <c r="G10" s="201" t="s">
        <v>61</v>
      </c>
      <c r="H10" s="206"/>
      <c r="I10" s="11"/>
    </row>
    <row r="11" spans="1:9" ht="60" customHeight="1">
      <c r="A11" s="202"/>
      <c r="B11" s="202"/>
      <c r="C11" s="210"/>
      <c r="D11" s="202"/>
      <c r="E11" s="205"/>
      <c r="F11" s="205"/>
      <c r="G11" s="205"/>
      <c r="H11" s="205"/>
      <c r="I11" s="11"/>
    </row>
    <row r="12" spans="1:9" s="7" customFormat="1" ht="15">
      <c r="A12" s="38" t="s">
        <v>0</v>
      </c>
      <c r="B12" s="38">
        <v>1</v>
      </c>
      <c r="C12" s="38">
        <v>2</v>
      </c>
      <c r="D12" s="38">
        <v>3</v>
      </c>
      <c r="E12" s="38">
        <v>4</v>
      </c>
      <c r="F12" s="38">
        <v>5</v>
      </c>
      <c r="G12" s="38">
        <v>6</v>
      </c>
      <c r="H12" s="38">
        <v>7</v>
      </c>
      <c r="I12" s="37"/>
    </row>
    <row r="13" spans="1:9" s="7" customFormat="1" ht="28.5">
      <c r="A13" s="39" t="s">
        <v>168</v>
      </c>
      <c r="B13" s="61">
        <v>24513688.289999999</v>
      </c>
      <c r="C13" s="61">
        <v>1187420.29</v>
      </c>
      <c r="D13" s="61"/>
      <c r="E13" s="61"/>
      <c r="F13" s="61">
        <v>840652.68</v>
      </c>
      <c r="G13" s="61">
        <v>-1123478.2</v>
      </c>
      <c r="H13" s="61">
        <f>SUM(B13:G13)</f>
        <v>25418283.059999999</v>
      </c>
      <c r="I13" s="37"/>
    </row>
    <row r="14" spans="1:9" s="7" customFormat="1" ht="15">
      <c r="A14" s="39" t="s">
        <v>137</v>
      </c>
      <c r="B14" s="64">
        <f>'1'!F12</f>
        <v>47356743.759999998</v>
      </c>
      <c r="C14" s="64">
        <f>'1'!F14</f>
        <v>3029684.65</v>
      </c>
      <c r="D14" s="64"/>
      <c r="E14" s="64"/>
      <c r="F14" s="61">
        <f>'1'!F20+'1'!F22</f>
        <v>3899260.68</v>
      </c>
      <c r="G14" s="61">
        <f>'1'!E21</f>
        <v>-1123478.2</v>
      </c>
      <c r="H14" s="61">
        <f>SUM(B14:G14)</f>
        <v>53162210.889999993</v>
      </c>
      <c r="I14" s="37"/>
    </row>
    <row r="15" spans="1:9" s="7" customFormat="1" ht="15">
      <c r="A15" s="39" t="s">
        <v>138</v>
      </c>
      <c r="B15" s="62">
        <f t="shared" ref="B15:G15" si="0">SUM(B16:B17)</f>
        <v>0</v>
      </c>
      <c r="C15" s="62">
        <f t="shared" si="0"/>
        <v>0</v>
      </c>
      <c r="D15" s="62">
        <f t="shared" si="0"/>
        <v>0</v>
      </c>
      <c r="E15" s="62">
        <f t="shared" si="0"/>
        <v>0</v>
      </c>
      <c r="F15" s="62">
        <f t="shared" si="0"/>
        <v>0</v>
      </c>
      <c r="G15" s="62">
        <f t="shared" si="0"/>
        <v>0</v>
      </c>
      <c r="H15" s="64">
        <f t="shared" ref="H15:H34" si="1">SUM(B15:G15)</f>
        <v>0</v>
      </c>
      <c r="I15" s="37"/>
    </row>
    <row r="16" spans="1:9" ht="15">
      <c r="A16" s="40" t="s">
        <v>139</v>
      </c>
      <c r="B16" s="62"/>
      <c r="C16" s="62"/>
      <c r="D16" s="62"/>
      <c r="E16" s="62"/>
      <c r="F16" s="62"/>
      <c r="G16" s="62"/>
      <c r="H16" s="64">
        <f t="shared" si="1"/>
        <v>0</v>
      </c>
      <c r="I16" s="11"/>
    </row>
    <row r="17" spans="1:9" ht="15">
      <c r="A17" s="40" t="s">
        <v>140</v>
      </c>
      <c r="B17" s="63"/>
      <c r="C17" s="63"/>
      <c r="D17" s="63"/>
      <c r="E17" s="63"/>
      <c r="F17" s="63"/>
      <c r="G17" s="63"/>
      <c r="H17" s="64">
        <f t="shared" si="1"/>
        <v>0</v>
      </c>
      <c r="I17" s="11"/>
    </row>
    <row r="18" spans="1:9" ht="28.5">
      <c r="A18" s="39" t="s">
        <v>141</v>
      </c>
      <c r="B18" s="65">
        <f t="shared" ref="B18:G18" si="2">B14+B15</f>
        <v>47356743.759999998</v>
      </c>
      <c r="C18" s="65">
        <f t="shared" si="2"/>
        <v>3029684.65</v>
      </c>
      <c r="D18" s="65">
        <f t="shared" si="2"/>
        <v>0</v>
      </c>
      <c r="E18" s="65">
        <f t="shared" si="2"/>
        <v>0</v>
      </c>
      <c r="F18" s="65">
        <f t="shared" si="2"/>
        <v>3899260.68</v>
      </c>
      <c r="G18" s="65">
        <f t="shared" si="2"/>
        <v>-1123478.2</v>
      </c>
      <c r="H18" s="61">
        <f t="shared" si="1"/>
        <v>53162210.889999993</v>
      </c>
      <c r="I18" s="11"/>
    </row>
    <row r="19" spans="1:9" s="2" customFormat="1" ht="14.25">
      <c r="A19" s="39" t="s">
        <v>142</v>
      </c>
      <c r="B19" s="180">
        <f t="shared" ref="B19:G19" si="3">SUM(B20:B21)</f>
        <v>3867412.26</v>
      </c>
      <c r="C19" s="180">
        <f t="shared" si="3"/>
        <v>472599.05</v>
      </c>
      <c r="D19" s="180">
        <f t="shared" si="3"/>
        <v>0</v>
      </c>
      <c r="E19" s="180">
        <f t="shared" si="3"/>
        <v>0</v>
      </c>
      <c r="F19" s="180">
        <f t="shared" si="3"/>
        <v>0</v>
      </c>
      <c r="G19" s="180">
        <f t="shared" si="3"/>
        <v>0</v>
      </c>
      <c r="H19" s="61">
        <f t="shared" si="1"/>
        <v>4340011.3099999996</v>
      </c>
      <c r="I19" s="181"/>
    </row>
    <row r="20" spans="1:9" ht="15">
      <c r="A20" s="40" t="s">
        <v>56</v>
      </c>
      <c r="B20" s="62">
        <v>3867412.26</v>
      </c>
      <c r="C20" s="62">
        <v>472599.05</v>
      </c>
      <c r="D20" s="62"/>
      <c r="E20" s="62"/>
      <c r="F20" s="62"/>
      <c r="G20" s="62"/>
      <c r="H20" s="64">
        <f t="shared" si="1"/>
        <v>4340011.3099999996</v>
      </c>
      <c r="I20" s="11"/>
    </row>
    <row r="21" spans="1:9" ht="15">
      <c r="A21" s="40" t="s">
        <v>74</v>
      </c>
      <c r="B21" s="62"/>
      <c r="C21" s="62"/>
      <c r="D21" s="62"/>
      <c r="E21" s="62"/>
      <c r="F21" s="62"/>
      <c r="G21" s="62"/>
      <c r="H21" s="64">
        <f>SUM(B21:G21)</f>
        <v>0</v>
      </c>
      <c r="I21" s="11"/>
    </row>
    <row r="22" spans="1:9" ht="15">
      <c r="A22" s="39" t="s">
        <v>143</v>
      </c>
      <c r="B22" s="62"/>
      <c r="C22" s="62"/>
      <c r="D22" s="62"/>
      <c r="E22" s="62"/>
      <c r="F22" s="62">
        <f>'1'!E22</f>
        <v>0</v>
      </c>
      <c r="G22" s="62">
        <f>'1'!E23</f>
        <v>-603235.74</v>
      </c>
      <c r="H22" s="61">
        <f t="shared" si="1"/>
        <v>-603235.74</v>
      </c>
      <c r="I22" s="11"/>
    </row>
    <row r="23" spans="1:9" ht="15">
      <c r="A23" s="40" t="s">
        <v>144</v>
      </c>
      <c r="B23" s="63"/>
      <c r="C23" s="63"/>
      <c r="D23" s="63"/>
      <c r="E23" s="63"/>
      <c r="F23" s="63"/>
      <c r="G23" s="62"/>
      <c r="H23" s="64">
        <f t="shared" si="1"/>
        <v>0</v>
      </c>
      <c r="I23" s="11"/>
    </row>
    <row r="24" spans="1:9" ht="15">
      <c r="A24" s="40" t="s">
        <v>145</v>
      </c>
      <c r="B24" s="63"/>
      <c r="C24" s="63"/>
      <c r="D24" s="63"/>
      <c r="E24" s="63"/>
      <c r="F24" s="63"/>
      <c r="G24" s="63"/>
      <c r="H24" s="64">
        <f t="shared" si="1"/>
        <v>0</v>
      </c>
      <c r="I24" s="11"/>
    </row>
    <row r="25" spans="1:9" ht="30">
      <c r="A25" s="40" t="s">
        <v>146</v>
      </c>
      <c r="B25" s="63">
        <f t="shared" ref="B25:G25" si="4">SUM(B26:B27)</f>
        <v>0</v>
      </c>
      <c r="C25" s="63">
        <f t="shared" si="4"/>
        <v>0</v>
      </c>
      <c r="D25" s="63">
        <f t="shared" si="4"/>
        <v>0</v>
      </c>
      <c r="E25" s="63">
        <f t="shared" si="4"/>
        <v>0</v>
      </c>
      <c r="F25" s="63">
        <f t="shared" si="4"/>
        <v>0</v>
      </c>
      <c r="G25" s="63">
        <f t="shared" si="4"/>
        <v>0</v>
      </c>
      <c r="H25" s="64">
        <f t="shared" si="1"/>
        <v>0</v>
      </c>
      <c r="I25" s="11"/>
    </row>
    <row r="26" spans="1:9" ht="15">
      <c r="A26" s="40" t="s">
        <v>147</v>
      </c>
      <c r="B26" s="62"/>
      <c r="C26" s="62"/>
      <c r="D26" s="62"/>
      <c r="E26" s="62"/>
      <c r="F26" s="62"/>
      <c r="G26" s="62"/>
      <c r="H26" s="64">
        <f t="shared" si="1"/>
        <v>0</v>
      </c>
      <c r="I26" s="11"/>
    </row>
    <row r="27" spans="1:9" ht="15">
      <c r="A27" s="40" t="s">
        <v>148</v>
      </c>
      <c r="B27" s="63"/>
      <c r="C27" s="63"/>
      <c r="D27" s="63"/>
      <c r="E27" s="63"/>
      <c r="F27" s="63"/>
      <c r="G27" s="63"/>
      <c r="H27" s="64">
        <f t="shared" si="1"/>
        <v>0</v>
      </c>
      <c r="I27" s="11"/>
    </row>
    <row r="28" spans="1:9" ht="30">
      <c r="A28" s="40" t="s">
        <v>150</v>
      </c>
      <c r="B28" s="63">
        <f t="shared" ref="B28:G28" si="5">SUM(B29:B30)</f>
        <v>0</v>
      </c>
      <c r="C28" s="63">
        <f t="shared" si="5"/>
        <v>0</v>
      </c>
      <c r="D28" s="63">
        <f t="shared" si="5"/>
        <v>0</v>
      </c>
      <c r="E28" s="63">
        <f t="shared" si="5"/>
        <v>0</v>
      </c>
      <c r="F28" s="63">
        <f t="shared" si="5"/>
        <v>0</v>
      </c>
      <c r="G28" s="63">
        <f t="shared" si="5"/>
        <v>0</v>
      </c>
      <c r="H28" s="64">
        <f t="shared" si="1"/>
        <v>0</v>
      </c>
      <c r="I28" s="11"/>
    </row>
    <row r="29" spans="1:9" ht="15">
      <c r="A29" s="40" t="s">
        <v>147</v>
      </c>
      <c r="B29" s="62"/>
      <c r="C29" s="62"/>
      <c r="D29" s="62"/>
      <c r="E29" s="62"/>
      <c r="F29" s="62"/>
      <c r="G29" s="62"/>
      <c r="H29" s="64">
        <f t="shared" si="1"/>
        <v>0</v>
      </c>
      <c r="I29" s="11"/>
    </row>
    <row r="30" spans="1:9" ht="15">
      <c r="A30" s="40" t="s">
        <v>148</v>
      </c>
      <c r="B30" s="63"/>
      <c r="C30" s="63"/>
      <c r="D30" s="63"/>
      <c r="E30" s="63"/>
      <c r="F30" s="63"/>
      <c r="G30" s="63"/>
      <c r="H30" s="64">
        <f t="shared" si="1"/>
        <v>0</v>
      </c>
      <c r="I30" s="11"/>
    </row>
    <row r="31" spans="1:9" ht="15">
      <c r="A31" s="40" t="s">
        <v>149</v>
      </c>
      <c r="B31" s="63"/>
      <c r="C31" s="63"/>
      <c r="D31" s="63"/>
      <c r="E31" s="63"/>
      <c r="F31" s="63"/>
      <c r="G31" s="63"/>
      <c r="H31" s="64">
        <f t="shared" si="1"/>
        <v>0</v>
      </c>
      <c r="I31" s="11"/>
    </row>
    <row r="32" spans="1:9" ht="15">
      <c r="A32" s="39" t="s">
        <v>151</v>
      </c>
      <c r="B32" s="65">
        <f t="shared" ref="B32:G32" si="6">SUM(B18+B19+B22+B23+B24+B25+B28+B31)</f>
        <v>51224156.019999996</v>
      </c>
      <c r="C32" s="65">
        <f t="shared" si="6"/>
        <v>3502283.6999999997</v>
      </c>
      <c r="D32" s="65">
        <f t="shared" si="6"/>
        <v>0</v>
      </c>
      <c r="E32" s="65">
        <f t="shared" si="6"/>
        <v>0</v>
      </c>
      <c r="F32" s="65">
        <f t="shared" si="6"/>
        <v>3899260.68</v>
      </c>
      <c r="G32" s="65">
        <f t="shared" si="6"/>
        <v>-1726713.94</v>
      </c>
      <c r="H32" s="61">
        <f t="shared" si="1"/>
        <v>56898986.460000001</v>
      </c>
      <c r="I32" s="11"/>
    </row>
    <row r="33" spans="1:9" ht="15">
      <c r="A33" s="40" t="s">
        <v>152</v>
      </c>
      <c r="B33" s="62"/>
      <c r="C33" s="62"/>
      <c r="D33" s="62"/>
      <c r="E33" s="62"/>
      <c r="F33" s="62"/>
      <c r="G33" s="62"/>
      <c r="H33" s="64">
        <f t="shared" si="1"/>
        <v>0</v>
      </c>
      <c r="I33" s="11"/>
    </row>
    <row r="34" spans="1:9" ht="21" customHeight="1">
      <c r="A34" s="41" t="s">
        <v>153</v>
      </c>
      <c r="B34" s="65">
        <f t="shared" ref="B34:G34" si="7">B32+B33</f>
        <v>51224156.019999996</v>
      </c>
      <c r="C34" s="65">
        <f t="shared" si="7"/>
        <v>3502283.6999999997</v>
      </c>
      <c r="D34" s="65">
        <f t="shared" si="7"/>
        <v>0</v>
      </c>
      <c r="E34" s="65">
        <f t="shared" si="7"/>
        <v>0</v>
      </c>
      <c r="F34" s="65">
        <f t="shared" si="7"/>
        <v>3899260.68</v>
      </c>
      <c r="G34" s="65">
        <f t="shared" si="7"/>
        <v>-1726713.94</v>
      </c>
      <c r="H34" s="61">
        <f t="shared" si="1"/>
        <v>56898986.460000001</v>
      </c>
      <c r="I34" s="11"/>
    </row>
    <row r="35" spans="1:9" ht="15">
      <c r="I35" s="11"/>
    </row>
    <row r="36" spans="1:9" ht="15">
      <c r="A36" s="42"/>
      <c r="B36" s="42"/>
      <c r="C36" s="42"/>
      <c r="D36" s="42"/>
      <c r="E36" s="42"/>
      <c r="F36" s="42"/>
      <c r="G36" s="42"/>
      <c r="H36" s="42"/>
      <c r="I36" s="11"/>
    </row>
    <row r="37" spans="1:9" ht="15">
      <c r="A37" s="42"/>
      <c r="B37" s="42"/>
      <c r="C37" s="42"/>
      <c r="D37" s="42"/>
      <c r="E37" s="42"/>
      <c r="F37" s="42"/>
      <c r="G37" s="42"/>
      <c r="H37" s="42"/>
      <c r="I37" s="11"/>
    </row>
    <row r="38" spans="1:9" ht="15">
      <c r="A38" s="42"/>
      <c r="B38" s="42"/>
      <c r="C38" s="42"/>
      <c r="D38" s="42"/>
      <c r="E38" s="42"/>
      <c r="F38" s="42"/>
      <c r="G38" s="42"/>
      <c r="H38" s="42"/>
      <c r="I38" s="11"/>
    </row>
    <row r="39" spans="1:9" ht="15">
      <c r="A39" s="42"/>
      <c r="B39" s="42"/>
      <c r="C39" s="42"/>
      <c r="D39" s="42"/>
      <c r="E39" s="42"/>
      <c r="F39" s="42"/>
      <c r="G39" s="42"/>
      <c r="H39" s="42"/>
      <c r="I39" s="11"/>
    </row>
    <row r="40" spans="1:9" ht="15">
      <c r="A40" s="42"/>
      <c r="B40" s="42"/>
      <c r="C40" s="42"/>
      <c r="D40" s="42"/>
      <c r="E40" s="42"/>
      <c r="F40" s="42"/>
      <c r="G40" s="42"/>
      <c r="H40" s="42"/>
      <c r="I40" s="11"/>
    </row>
    <row r="41" spans="1:9" ht="15">
      <c r="A41" s="42"/>
      <c r="B41" s="42"/>
      <c r="C41" s="42"/>
      <c r="D41" s="42"/>
      <c r="E41" s="42"/>
      <c r="F41" s="42"/>
      <c r="G41" s="42"/>
      <c r="H41" s="42"/>
      <c r="I41" s="11"/>
    </row>
    <row r="42" spans="1:9" ht="15">
      <c r="A42" s="42"/>
      <c r="B42" s="42"/>
      <c r="C42" s="42"/>
      <c r="D42" s="42"/>
      <c r="E42" s="42"/>
      <c r="F42" s="42"/>
      <c r="G42" s="42"/>
      <c r="H42" s="42"/>
      <c r="I42" s="11"/>
    </row>
    <row r="43" spans="1:9" ht="15">
      <c r="A43" s="42"/>
      <c r="B43" s="42"/>
      <c r="C43" s="42"/>
      <c r="D43" s="42"/>
      <c r="E43" s="42"/>
      <c r="F43" s="42"/>
      <c r="G43" s="42"/>
      <c r="H43" s="42"/>
      <c r="I43" s="11"/>
    </row>
    <row r="44" spans="1:9" ht="15">
      <c r="A44" s="42"/>
      <c r="B44" s="42"/>
      <c r="C44" s="42"/>
      <c r="D44" s="42"/>
      <c r="E44" s="42"/>
      <c r="F44" s="42"/>
      <c r="G44" s="42"/>
      <c r="H44" s="42"/>
      <c r="I44" s="11"/>
    </row>
    <row r="45" spans="1:9" ht="15">
      <c r="A45" s="42"/>
      <c r="B45" s="42"/>
      <c r="C45" s="42"/>
      <c r="D45" s="42"/>
      <c r="E45" s="42"/>
      <c r="F45" s="42"/>
      <c r="G45" s="42"/>
      <c r="H45" s="42"/>
      <c r="I45" s="11"/>
    </row>
    <row r="46" spans="1:9" ht="15">
      <c r="A46" s="42"/>
      <c r="B46" s="42"/>
      <c r="C46" s="42"/>
      <c r="D46" s="42"/>
      <c r="E46" s="42"/>
      <c r="F46" s="42"/>
      <c r="G46" s="42"/>
      <c r="H46" s="42"/>
      <c r="I46" s="11"/>
    </row>
    <row r="47" spans="1:9" ht="15">
      <c r="A47" s="42"/>
      <c r="B47" s="42"/>
      <c r="C47" s="42"/>
      <c r="D47" s="42"/>
      <c r="E47" s="42"/>
      <c r="F47" s="42"/>
      <c r="G47" s="42"/>
      <c r="H47" s="42"/>
      <c r="I47" s="11"/>
    </row>
    <row r="48" spans="1:9" ht="15">
      <c r="A48" s="42"/>
      <c r="B48" s="42"/>
      <c r="C48" s="42"/>
      <c r="D48" s="42"/>
      <c r="E48" s="42"/>
      <c r="F48" s="42"/>
      <c r="G48" s="42"/>
      <c r="H48" s="42"/>
      <c r="I48" s="11"/>
    </row>
    <row r="49" spans="1:9" ht="15">
      <c r="A49" s="42"/>
      <c r="B49" s="42"/>
      <c r="C49" s="42"/>
      <c r="D49" s="42"/>
      <c r="E49" s="42"/>
      <c r="F49" s="42"/>
      <c r="G49" s="42"/>
      <c r="H49" s="42"/>
      <c r="I49" s="11"/>
    </row>
    <row r="50" spans="1:9" ht="15">
      <c r="A50" s="42"/>
      <c r="B50" s="42"/>
      <c r="C50" s="42"/>
      <c r="D50" s="42"/>
      <c r="E50" s="42"/>
      <c r="F50" s="42"/>
      <c r="G50" s="42"/>
      <c r="H50" s="42"/>
      <c r="I50" s="11"/>
    </row>
    <row r="51" spans="1:9" ht="15">
      <c r="A51" s="42"/>
      <c r="B51" s="42"/>
      <c r="C51" s="42"/>
      <c r="D51" s="42"/>
      <c r="E51" s="42"/>
      <c r="F51" s="42"/>
      <c r="G51" s="42"/>
      <c r="H51" s="42"/>
      <c r="I51" s="11"/>
    </row>
    <row r="52" spans="1:9" ht="15">
      <c r="A52" s="42"/>
      <c r="B52" s="42"/>
      <c r="C52" s="42"/>
      <c r="D52" s="42"/>
      <c r="E52" s="42"/>
      <c r="F52" s="42"/>
      <c r="G52" s="42"/>
      <c r="H52" s="42"/>
      <c r="I52" s="11"/>
    </row>
    <row r="53" spans="1:9" ht="15">
      <c r="A53" s="42"/>
      <c r="B53" s="42"/>
      <c r="C53" s="42"/>
      <c r="D53" s="42"/>
      <c r="E53" s="42"/>
      <c r="F53" s="42"/>
      <c r="G53" s="42"/>
      <c r="H53" s="42"/>
      <c r="I53" s="11"/>
    </row>
    <row r="54" spans="1:9" ht="15">
      <c r="A54" s="42"/>
      <c r="B54" s="42"/>
      <c r="C54" s="42"/>
      <c r="D54" s="42"/>
      <c r="E54" s="42"/>
      <c r="F54" s="42"/>
      <c r="G54" s="42"/>
      <c r="H54" s="42"/>
      <c r="I54" s="11"/>
    </row>
    <row r="55" spans="1:9" ht="15">
      <c r="A55" s="42"/>
      <c r="B55" s="42"/>
      <c r="C55" s="42"/>
      <c r="D55" s="42"/>
      <c r="E55" s="42"/>
      <c r="F55" s="42"/>
      <c r="G55" s="42"/>
      <c r="H55" s="42"/>
      <c r="I55" s="11"/>
    </row>
    <row r="56" spans="1:9" ht="15">
      <c r="A56" s="42"/>
      <c r="B56" s="42"/>
      <c r="C56" s="42"/>
      <c r="D56" s="42"/>
      <c r="E56" s="42"/>
      <c r="F56" s="42"/>
      <c r="G56" s="42"/>
      <c r="H56" s="42"/>
      <c r="I56" s="11"/>
    </row>
    <row r="57" spans="1:9" ht="15">
      <c r="A57" s="42"/>
      <c r="B57" s="42"/>
      <c r="C57" s="42"/>
      <c r="D57" s="42"/>
      <c r="E57" s="42"/>
      <c r="F57" s="42"/>
      <c r="G57" s="42"/>
      <c r="H57" s="42"/>
      <c r="I57" s="11"/>
    </row>
    <row r="58" spans="1:9" ht="15">
      <c r="A58" s="42"/>
      <c r="B58" s="42"/>
      <c r="C58" s="42"/>
      <c r="D58" s="42"/>
      <c r="E58" s="42"/>
      <c r="F58" s="42"/>
      <c r="G58" s="42"/>
      <c r="H58" s="42"/>
      <c r="I58" s="11"/>
    </row>
    <row r="59" spans="1:9" ht="15">
      <c r="A59" s="42"/>
      <c r="B59" s="42"/>
      <c r="C59" s="42"/>
      <c r="D59" s="42"/>
      <c r="E59" s="42"/>
      <c r="F59" s="42"/>
      <c r="G59" s="42"/>
      <c r="H59" s="42"/>
      <c r="I59" s="11"/>
    </row>
    <row r="60" spans="1:9" ht="15">
      <c r="A60" s="42"/>
      <c r="B60" s="42"/>
      <c r="C60" s="42"/>
      <c r="D60" s="42"/>
      <c r="E60" s="42"/>
      <c r="F60" s="42"/>
      <c r="G60" s="42"/>
      <c r="H60" s="42"/>
      <c r="I60" s="11"/>
    </row>
    <row r="61" spans="1:9" ht="15">
      <c r="A61" s="42"/>
      <c r="B61" s="42"/>
      <c r="C61" s="42"/>
      <c r="D61" s="42"/>
      <c r="E61" s="42"/>
      <c r="F61" s="42"/>
      <c r="G61" s="42"/>
      <c r="H61" s="42"/>
      <c r="I61" s="11"/>
    </row>
    <row r="62" spans="1:9" ht="15">
      <c r="A62" s="42"/>
      <c r="B62" s="42"/>
      <c r="C62" s="42"/>
      <c r="D62" s="42"/>
      <c r="E62" s="42"/>
      <c r="F62" s="42"/>
      <c r="G62" s="42"/>
      <c r="H62" s="42"/>
      <c r="I62" s="11"/>
    </row>
    <row r="63" spans="1:9" ht="15">
      <c r="A63" s="42"/>
      <c r="B63" s="42"/>
      <c r="C63" s="42"/>
      <c r="D63" s="42"/>
      <c r="E63" s="42"/>
      <c r="F63" s="42"/>
      <c r="G63" s="42"/>
      <c r="H63" s="42"/>
      <c r="I63" s="11"/>
    </row>
    <row r="64" spans="1:9" ht="15">
      <c r="A64" s="42"/>
      <c r="B64" s="42"/>
      <c r="C64" s="42"/>
      <c r="D64" s="42"/>
      <c r="E64" s="42"/>
      <c r="F64" s="42"/>
      <c r="G64" s="42"/>
      <c r="H64" s="42"/>
      <c r="I64" s="11"/>
    </row>
    <row r="65" spans="1:9" ht="15">
      <c r="A65" s="42"/>
      <c r="B65" s="42"/>
      <c r="C65" s="42"/>
      <c r="D65" s="42"/>
      <c r="E65" s="42"/>
      <c r="F65" s="42"/>
      <c r="G65" s="42"/>
      <c r="H65" s="42"/>
      <c r="I65" s="11"/>
    </row>
    <row r="66" spans="1:9" ht="15">
      <c r="A66" s="42"/>
      <c r="B66" s="42"/>
      <c r="C66" s="42"/>
      <c r="D66" s="42"/>
      <c r="E66" s="42"/>
      <c r="F66" s="42"/>
      <c r="G66" s="42"/>
      <c r="H66" s="42"/>
      <c r="I66" s="11"/>
    </row>
    <row r="67" spans="1:9" ht="15">
      <c r="A67" s="42"/>
      <c r="B67" s="42"/>
      <c r="C67" s="42"/>
      <c r="D67" s="42"/>
      <c r="E67" s="42"/>
      <c r="F67" s="42"/>
      <c r="G67" s="42"/>
      <c r="H67" s="42"/>
      <c r="I67" s="11"/>
    </row>
    <row r="68" spans="1:9" ht="15">
      <c r="A68" s="42"/>
      <c r="B68" s="42"/>
      <c r="C68" s="42"/>
      <c r="D68" s="42"/>
      <c r="E68" s="42"/>
      <c r="F68" s="42"/>
      <c r="G68" s="42"/>
      <c r="H68" s="42"/>
      <c r="I68" s="11"/>
    </row>
    <row r="69" spans="1:9" ht="15">
      <c r="A69" s="42"/>
      <c r="B69" s="42"/>
      <c r="C69" s="42"/>
      <c r="D69" s="42"/>
      <c r="E69" s="42"/>
      <c r="F69" s="42"/>
      <c r="G69" s="42"/>
      <c r="H69" s="42"/>
      <c r="I69" s="11"/>
    </row>
    <row r="70" spans="1:9" ht="15">
      <c r="A70" s="42"/>
      <c r="B70" s="42"/>
      <c r="C70" s="42"/>
      <c r="D70" s="42"/>
      <c r="E70" s="42"/>
      <c r="F70" s="42"/>
      <c r="G70" s="42"/>
      <c r="H70" s="42"/>
      <c r="I70" s="11"/>
    </row>
    <row r="71" spans="1:9" ht="15">
      <c r="A71" s="42"/>
      <c r="B71" s="42"/>
      <c r="C71" s="42"/>
      <c r="D71" s="42"/>
      <c r="E71" s="42"/>
      <c r="F71" s="42"/>
      <c r="G71" s="42"/>
      <c r="H71" s="42"/>
      <c r="I71" s="11"/>
    </row>
    <row r="72" spans="1:9" ht="15">
      <c r="A72" s="42"/>
      <c r="B72" s="42"/>
      <c r="C72" s="42"/>
      <c r="D72" s="42"/>
      <c r="E72" s="42"/>
      <c r="F72" s="42"/>
      <c r="G72" s="42"/>
      <c r="H72" s="42"/>
      <c r="I72" s="11"/>
    </row>
    <row r="73" spans="1:9" ht="15">
      <c r="A73" s="42"/>
      <c r="B73" s="42"/>
      <c r="C73" s="42"/>
      <c r="D73" s="42"/>
      <c r="E73" s="42"/>
      <c r="F73" s="42"/>
      <c r="G73" s="42"/>
      <c r="H73" s="42"/>
      <c r="I73" s="11"/>
    </row>
    <row r="74" spans="1:9" ht="15">
      <c r="A74" s="42"/>
      <c r="B74" s="42"/>
      <c r="C74" s="42"/>
      <c r="D74" s="42"/>
      <c r="E74" s="42"/>
      <c r="F74" s="42"/>
      <c r="G74" s="42"/>
      <c r="H74" s="42"/>
      <c r="I74" s="11"/>
    </row>
    <row r="75" spans="1:9" ht="15">
      <c r="A75" s="42"/>
      <c r="B75" s="42"/>
      <c r="C75" s="42"/>
      <c r="D75" s="42"/>
      <c r="E75" s="42"/>
      <c r="F75" s="42"/>
      <c r="G75" s="42"/>
      <c r="H75" s="42"/>
      <c r="I75" s="11"/>
    </row>
    <row r="76" spans="1:9" ht="15">
      <c r="A76" s="42"/>
      <c r="B76" s="42"/>
      <c r="C76" s="42"/>
      <c r="D76" s="42"/>
      <c r="E76" s="42"/>
      <c r="F76" s="42"/>
      <c r="G76" s="42"/>
      <c r="H76" s="42"/>
      <c r="I76" s="11"/>
    </row>
    <row r="77" spans="1:9" ht="15">
      <c r="A77" s="42"/>
      <c r="B77" s="42"/>
      <c r="C77" s="42"/>
      <c r="D77" s="42"/>
      <c r="E77" s="42"/>
      <c r="F77" s="42"/>
      <c r="G77" s="42"/>
      <c r="H77" s="42"/>
      <c r="I77" s="11"/>
    </row>
    <row r="78" spans="1:9" ht="15">
      <c r="A78" s="42"/>
      <c r="B78" s="42"/>
      <c r="C78" s="42"/>
      <c r="D78" s="42"/>
      <c r="E78" s="42"/>
      <c r="F78" s="42"/>
      <c r="G78" s="42"/>
      <c r="H78" s="42"/>
      <c r="I78" s="11"/>
    </row>
    <row r="79" spans="1:9" ht="15">
      <c r="A79" s="42"/>
      <c r="B79" s="42"/>
      <c r="C79" s="42"/>
      <c r="D79" s="42"/>
      <c r="E79" s="42"/>
      <c r="F79" s="42"/>
      <c r="G79" s="42"/>
      <c r="H79" s="42"/>
      <c r="I79" s="11"/>
    </row>
    <row r="80" spans="1:9" ht="15">
      <c r="A80" s="42"/>
      <c r="B80" s="42"/>
      <c r="C80" s="42"/>
      <c r="D80" s="42"/>
      <c r="E80" s="42"/>
      <c r="F80" s="42"/>
      <c r="G80" s="42"/>
      <c r="H80" s="42"/>
      <c r="I80" s="11"/>
    </row>
    <row r="81" spans="1:9" ht="15">
      <c r="A81" s="42"/>
      <c r="B81" s="42"/>
      <c r="C81" s="42"/>
      <c r="D81" s="42"/>
      <c r="E81" s="42"/>
      <c r="F81" s="42"/>
      <c r="G81" s="42"/>
      <c r="H81" s="42"/>
      <c r="I81" s="11"/>
    </row>
    <row r="82" spans="1:9" ht="15">
      <c r="A82" s="42"/>
      <c r="B82" s="42"/>
      <c r="C82" s="42"/>
      <c r="D82" s="42"/>
      <c r="E82" s="42"/>
      <c r="F82" s="42"/>
      <c r="G82" s="42"/>
      <c r="H82" s="42"/>
      <c r="I82" s="11"/>
    </row>
    <row r="83" spans="1:9" ht="15">
      <c r="A83" s="42"/>
      <c r="B83" s="42"/>
      <c r="C83" s="42"/>
      <c r="D83" s="42"/>
      <c r="E83" s="42"/>
      <c r="F83" s="42"/>
      <c r="G83" s="42"/>
      <c r="H83" s="42"/>
      <c r="I83" s="11"/>
    </row>
    <row r="84" spans="1:9" ht="15">
      <c r="A84" s="42"/>
      <c r="B84" s="42"/>
      <c r="C84" s="42"/>
      <c r="D84" s="42"/>
      <c r="E84" s="42"/>
      <c r="F84" s="42"/>
      <c r="G84" s="42"/>
      <c r="H84" s="42"/>
      <c r="I84" s="11"/>
    </row>
    <row r="85" spans="1:9" ht="15">
      <c r="A85" s="42"/>
      <c r="B85" s="42"/>
      <c r="C85" s="42"/>
      <c r="D85" s="42"/>
      <c r="E85" s="42"/>
      <c r="F85" s="42"/>
      <c r="G85" s="42"/>
      <c r="H85" s="42"/>
      <c r="I85" s="11"/>
    </row>
    <row r="86" spans="1:9" ht="15">
      <c r="A86" s="42"/>
      <c r="B86" s="42"/>
      <c r="C86" s="42"/>
      <c r="D86" s="42"/>
      <c r="E86" s="42"/>
      <c r="F86" s="42"/>
      <c r="G86" s="42"/>
      <c r="H86" s="42"/>
      <c r="I86" s="11"/>
    </row>
    <row r="87" spans="1:9" ht="15">
      <c r="A87" s="42"/>
      <c r="B87" s="42"/>
      <c r="C87" s="42"/>
      <c r="D87" s="42"/>
      <c r="E87" s="42"/>
      <c r="F87" s="42"/>
      <c r="G87" s="42"/>
      <c r="H87" s="42"/>
      <c r="I87" s="11"/>
    </row>
    <row r="88" spans="1:9" ht="15">
      <c r="A88" s="42"/>
      <c r="B88" s="42"/>
      <c r="C88" s="42"/>
      <c r="D88" s="42"/>
      <c r="E88" s="42"/>
      <c r="F88" s="42"/>
      <c r="G88" s="42"/>
      <c r="H88" s="42"/>
      <c r="I88" s="11"/>
    </row>
    <row r="89" spans="1:9" ht="15">
      <c r="A89" s="42"/>
      <c r="B89" s="42"/>
      <c r="C89" s="42"/>
      <c r="D89" s="42"/>
      <c r="E89" s="42"/>
      <c r="F89" s="42"/>
      <c r="G89" s="42"/>
      <c r="H89" s="42"/>
      <c r="I89" s="11"/>
    </row>
    <row r="90" spans="1:9" ht="15">
      <c r="A90" s="42"/>
      <c r="B90" s="42"/>
      <c r="C90" s="42"/>
      <c r="D90" s="42"/>
      <c r="E90" s="42"/>
      <c r="F90" s="42"/>
      <c r="G90" s="42"/>
      <c r="H90" s="42"/>
      <c r="I90" s="11"/>
    </row>
    <row r="91" spans="1:9" ht="15">
      <c r="A91" s="42"/>
      <c r="B91" s="42"/>
      <c r="C91" s="42"/>
      <c r="D91" s="42"/>
      <c r="E91" s="42"/>
      <c r="F91" s="42"/>
      <c r="G91" s="42"/>
      <c r="H91" s="42"/>
      <c r="I91" s="11"/>
    </row>
    <row r="92" spans="1:9" ht="15">
      <c r="A92" s="42"/>
      <c r="B92" s="42"/>
      <c r="C92" s="42"/>
      <c r="D92" s="42"/>
      <c r="E92" s="42"/>
      <c r="F92" s="42"/>
      <c r="G92" s="42"/>
      <c r="H92" s="42"/>
      <c r="I92" s="11"/>
    </row>
    <row r="93" spans="1:9" ht="15">
      <c r="A93" s="42"/>
      <c r="B93" s="42"/>
      <c r="C93" s="42"/>
      <c r="D93" s="42"/>
      <c r="E93" s="42"/>
      <c r="F93" s="42"/>
      <c r="G93" s="42"/>
      <c r="H93" s="42"/>
      <c r="I93" s="11"/>
    </row>
    <row r="94" spans="1:9" ht="15">
      <c r="A94" s="42"/>
      <c r="B94" s="42"/>
      <c r="C94" s="42"/>
      <c r="D94" s="42"/>
      <c r="E94" s="42"/>
      <c r="F94" s="42"/>
      <c r="G94" s="42"/>
      <c r="H94" s="42"/>
      <c r="I94" s="11"/>
    </row>
    <row r="95" spans="1:9" ht="15">
      <c r="A95" s="42"/>
      <c r="B95" s="42"/>
      <c r="C95" s="42"/>
      <c r="D95" s="42"/>
      <c r="E95" s="42"/>
      <c r="F95" s="42"/>
      <c r="G95" s="42"/>
      <c r="H95" s="42"/>
      <c r="I95" s="11"/>
    </row>
    <row r="96" spans="1:9" ht="15">
      <c r="A96" s="42"/>
      <c r="B96" s="42"/>
      <c r="C96" s="42"/>
      <c r="D96" s="42"/>
      <c r="E96" s="42"/>
      <c r="F96" s="42"/>
      <c r="G96" s="42"/>
      <c r="H96" s="42"/>
      <c r="I96" s="11"/>
    </row>
    <row r="97" spans="1:9" ht="15">
      <c r="A97" s="42"/>
      <c r="B97" s="42"/>
      <c r="C97" s="42"/>
      <c r="D97" s="42"/>
      <c r="E97" s="42"/>
      <c r="F97" s="42"/>
      <c r="G97" s="42"/>
      <c r="H97" s="42"/>
      <c r="I97" s="11"/>
    </row>
    <row r="98" spans="1:9" ht="15">
      <c r="A98" s="42"/>
      <c r="B98" s="42"/>
      <c r="C98" s="42"/>
      <c r="D98" s="42"/>
      <c r="E98" s="42"/>
      <c r="F98" s="42"/>
      <c r="G98" s="42"/>
      <c r="H98" s="42"/>
      <c r="I98" s="11"/>
    </row>
    <row r="99" spans="1:9" ht="15">
      <c r="A99" s="42"/>
      <c r="B99" s="42"/>
      <c r="C99" s="42"/>
      <c r="D99" s="42"/>
      <c r="E99" s="42"/>
      <c r="F99" s="42"/>
      <c r="G99" s="42"/>
      <c r="H99" s="42"/>
      <c r="I99" s="11"/>
    </row>
    <row r="100" spans="1:9" ht="15">
      <c r="A100" s="42"/>
      <c r="B100" s="42"/>
      <c r="C100" s="42"/>
      <c r="D100" s="42"/>
      <c r="E100" s="42"/>
      <c r="F100" s="42"/>
      <c r="G100" s="42"/>
      <c r="H100" s="42"/>
      <c r="I100" s="11"/>
    </row>
    <row r="101" spans="1:9" ht="15">
      <c r="A101" s="42"/>
      <c r="B101" s="42"/>
      <c r="C101" s="42"/>
      <c r="D101" s="42"/>
      <c r="E101" s="42"/>
      <c r="F101" s="42"/>
      <c r="G101" s="42"/>
      <c r="H101" s="42"/>
      <c r="I101" s="11"/>
    </row>
    <row r="102" spans="1:9" ht="15">
      <c r="A102" s="42"/>
      <c r="B102" s="42"/>
      <c r="C102" s="42"/>
      <c r="D102" s="42"/>
      <c r="E102" s="42"/>
      <c r="F102" s="42"/>
      <c r="G102" s="42"/>
      <c r="H102" s="42"/>
      <c r="I102" s="11"/>
    </row>
    <row r="103" spans="1:9" ht="15">
      <c r="A103" s="42"/>
      <c r="B103" s="42"/>
      <c r="C103" s="42"/>
      <c r="D103" s="42"/>
      <c r="E103" s="42"/>
      <c r="F103" s="42"/>
      <c r="G103" s="42"/>
      <c r="H103" s="42"/>
      <c r="I103" s="11"/>
    </row>
    <row r="104" spans="1:9" ht="15">
      <c r="A104" s="42"/>
      <c r="B104" s="42"/>
      <c r="C104" s="42"/>
      <c r="D104" s="42"/>
      <c r="E104" s="42"/>
      <c r="F104" s="42"/>
      <c r="G104" s="42"/>
      <c r="H104" s="42"/>
      <c r="I104" s="11"/>
    </row>
    <row r="105" spans="1:9" ht="15">
      <c r="A105" s="42"/>
      <c r="B105" s="42"/>
      <c r="C105" s="42"/>
      <c r="D105" s="42"/>
      <c r="E105" s="42"/>
      <c r="F105" s="42"/>
      <c r="G105" s="42"/>
      <c r="H105" s="42"/>
      <c r="I105" s="11"/>
    </row>
    <row r="106" spans="1:9" ht="15">
      <c r="A106" s="42"/>
      <c r="B106" s="42"/>
      <c r="C106" s="42"/>
      <c r="D106" s="42"/>
      <c r="E106" s="42"/>
      <c r="F106" s="42"/>
      <c r="G106" s="42"/>
      <c r="H106" s="42"/>
      <c r="I106" s="11"/>
    </row>
    <row r="107" spans="1:9" ht="15">
      <c r="A107" s="42"/>
      <c r="B107" s="42"/>
      <c r="C107" s="42"/>
      <c r="D107" s="42"/>
      <c r="E107" s="42"/>
      <c r="F107" s="42"/>
      <c r="G107" s="42"/>
      <c r="H107" s="42"/>
      <c r="I107" s="11"/>
    </row>
    <row r="108" spans="1:9" ht="15">
      <c r="A108" s="42"/>
      <c r="B108" s="42"/>
      <c r="C108" s="42"/>
      <c r="D108" s="42"/>
      <c r="E108" s="42"/>
      <c r="F108" s="42"/>
      <c r="G108" s="42"/>
      <c r="H108" s="42"/>
      <c r="I108" s="11"/>
    </row>
    <row r="109" spans="1:9" ht="15">
      <c r="A109" s="42"/>
      <c r="B109" s="42"/>
      <c r="C109" s="42"/>
      <c r="D109" s="42"/>
      <c r="E109" s="42"/>
      <c r="F109" s="42"/>
      <c r="G109" s="42"/>
      <c r="H109" s="42"/>
      <c r="I109" s="11"/>
    </row>
    <row r="110" spans="1:9" ht="15">
      <c r="A110" s="42"/>
      <c r="B110" s="42"/>
      <c r="C110" s="42"/>
      <c r="D110" s="42"/>
      <c r="E110" s="42"/>
      <c r="F110" s="42"/>
      <c r="G110" s="42"/>
      <c r="H110" s="42"/>
      <c r="I110" s="11"/>
    </row>
    <row r="111" spans="1:9" ht="15">
      <c r="A111" s="42"/>
      <c r="B111" s="42"/>
      <c r="C111" s="42"/>
      <c r="D111" s="42"/>
      <c r="E111" s="42"/>
      <c r="F111" s="42"/>
      <c r="G111" s="42"/>
      <c r="H111" s="42"/>
      <c r="I111" s="11"/>
    </row>
    <row r="112" spans="1:9" ht="15">
      <c r="A112" s="42"/>
      <c r="B112" s="42"/>
      <c r="C112" s="42"/>
      <c r="D112" s="42"/>
      <c r="E112" s="42"/>
      <c r="F112" s="42"/>
      <c r="G112" s="42"/>
      <c r="H112" s="42"/>
      <c r="I112" s="11"/>
    </row>
    <row r="113" spans="1:9" ht="15">
      <c r="A113" s="42"/>
      <c r="B113" s="42"/>
      <c r="C113" s="42"/>
      <c r="D113" s="42"/>
      <c r="E113" s="42"/>
      <c r="F113" s="42"/>
      <c r="G113" s="42"/>
      <c r="H113" s="42"/>
      <c r="I113" s="11"/>
    </row>
    <row r="114" spans="1:9" ht="15">
      <c r="A114" s="42"/>
      <c r="B114" s="42"/>
      <c r="C114" s="42"/>
      <c r="D114" s="42"/>
      <c r="E114" s="42"/>
      <c r="F114" s="42"/>
      <c r="G114" s="42"/>
      <c r="H114" s="42"/>
      <c r="I114" s="11"/>
    </row>
    <row r="115" spans="1:9" ht="15">
      <c r="A115" s="42"/>
      <c r="B115" s="42"/>
      <c r="C115" s="42"/>
      <c r="D115" s="42"/>
      <c r="E115" s="42"/>
      <c r="F115" s="42"/>
      <c r="G115" s="42"/>
      <c r="H115" s="42"/>
      <c r="I115" s="11"/>
    </row>
    <row r="116" spans="1:9" ht="15">
      <c r="A116" s="42"/>
      <c r="B116" s="42"/>
      <c r="C116" s="42"/>
      <c r="D116" s="42"/>
      <c r="E116" s="42"/>
      <c r="F116" s="42"/>
      <c r="G116" s="42"/>
      <c r="H116" s="42"/>
      <c r="I116" s="11"/>
    </row>
    <row r="117" spans="1:9" ht="15">
      <c r="A117" s="42"/>
      <c r="B117" s="42"/>
      <c r="C117" s="42"/>
      <c r="D117" s="42"/>
      <c r="E117" s="42"/>
      <c r="F117" s="42"/>
      <c r="G117" s="42"/>
      <c r="H117" s="42"/>
      <c r="I117" s="11"/>
    </row>
    <row r="118" spans="1:9" ht="15">
      <c r="A118" s="42"/>
      <c r="B118" s="42"/>
      <c r="C118" s="42"/>
      <c r="D118" s="42"/>
      <c r="E118" s="42"/>
      <c r="F118" s="42"/>
      <c r="G118" s="42"/>
      <c r="H118" s="42"/>
      <c r="I118" s="11"/>
    </row>
    <row r="119" spans="1:9" ht="15">
      <c r="A119" s="42"/>
      <c r="B119" s="42"/>
      <c r="C119" s="42"/>
      <c r="D119" s="42"/>
      <c r="E119" s="42"/>
      <c r="F119" s="42"/>
      <c r="G119" s="42"/>
      <c r="H119" s="42"/>
      <c r="I119" s="11"/>
    </row>
    <row r="120" spans="1:9" ht="15">
      <c r="A120" s="42"/>
      <c r="B120" s="42"/>
      <c r="C120" s="42"/>
      <c r="D120" s="42"/>
      <c r="E120" s="42"/>
      <c r="F120" s="42"/>
      <c r="G120" s="42"/>
      <c r="H120" s="42"/>
      <c r="I120" s="11"/>
    </row>
    <row r="121" spans="1:9" ht="15">
      <c r="A121" s="42"/>
      <c r="B121" s="42"/>
      <c r="C121" s="42"/>
      <c r="D121" s="42"/>
      <c r="E121" s="42"/>
      <c r="F121" s="42"/>
      <c r="G121" s="42"/>
      <c r="H121" s="42"/>
      <c r="I121" s="11"/>
    </row>
    <row r="122" spans="1:9" ht="15">
      <c r="A122" s="42"/>
      <c r="B122" s="42"/>
      <c r="C122" s="42"/>
      <c r="D122" s="42"/>
      <c r="E122" s="42"/>
      <c r="F122" s="42"/>
      <c r="G122" s="42"/>
      <c r="H122" s="42"/>
      <c r="I122" s="11"/>
    </row>
    <row r="123" spans="1:9" ht="15">
      <c r="A123" s="42"/>
      <c r="B123" s="42"/>
      <c r="C123" s="42"/>
      <c r="D123" s="42"/>
      <c r="E123" s="42"/>
      <c r="F123" s="42"/>
      <c r="G123" s="42"/>
      <c r="H123" s="42"/>
      <c r="I123" s="11"/>
    </row>
    <row r="124" spans="1:9" ht="15">
      <c r="A124" s="42"/>
      <c r="B124" s="42"/>
      <c r="C124" s="42"/>
      <c r="D124" s="42"/>
      <c r="E124" s="42"/>
      <c r="F124" s="42"/>
      <c r="G124" s="42"/>
      <c r="H124" s="42"/>
      <c r="I124" s="11"/>
    </row>
    <row r="125" spans="1:9" ht="15">
      <c r="A125" s="42"/>
      <c r="B125" s="42"/>
      <c r="C125" s="42"/>
      <c r="D125" s="42"/>
      <c r="E125" s="42"/>
      <c r="F125" s="42"/>
      <c r="G125" s="42"/>
      <c r="H125" s="42"/>
      <c r="I125" s="11"/>
    </row>
    <row r="126" spans="1:9" ht="15">
      <c r="A126" s="42"/>
      <c r="B126" s="42"/>
      <c r="C126" s="42"/>
      <c r="D126" s="42"/>
      <c r="E126" s="42"/>
      <c r="F126" s="42"/>
      <c r="G126" s="42"/>
      <c r="H126" s="42"/>
      <c r="I126" s="11"/>
    </row>
    <row r="127" spans="1:9" ht="15">
      <c r="A127" s="42"/>
      <c r="B127" s="42"/>
      <c r="C127" s="42"/>
      <c r="D127" s="42"/>
      <c r="E127" s="42"/>
      <c r="F127" s="42"/>
      <c r="G127" s="42"/>
      <c r="H127" s="42"/>
      <c r="I127" s="11"/>
    </row>
    <row r="128" spans="1:9" ht="15">
      <c r="A128" s="42"/>
      <c r="B128" s="42"/>
      <c r="C128" s="42"/>
      <c r="D128" s="42"/>
      <c r="E128" s="42"/>
      <c r="F128" s="42"/>
      <c r="G128" s="42"/>
      <c r="H128" s="42"/>
      <c r="I128" s="11"/>
    </row>
    <row r="129" spans="1:9" ht="15">
      <c r="A129" s="42"/>
      <c r="B129" s="42"/>
      <c r="C129" s="42"/>
      <c r="D129" s="42"/>
      <c r="E129" s="42"/>
      <c r="F129" s="42"/>
      <c r="G129" s="42"/>
      <c r="H129" s="42"/>
      <c r="I129" s="11"/>
    </row>
    <row r="130" spans="1:9" ht="15">
      <c r="A130" s="42"/>
      <c r="B130" s="42"/>
      <c r="C130" s="42"/>
      <c r="D130" s="42"/>
      <c r="E130" s="42"/>
      <c r="F130" s="42"/>
      <c r="G130" s="42"/>
      <c r="H130" s="42"/>
      <c r="I130" s="11"/>
    </row>
    <row r="131" spans="1:9" ht="15">
      <c r="A131" s="42"/>
      <c r="B131" s="42"/>
      <c r="C131" s="42"/>
      <c r="D131" s="42"/>
      <c r="E131" s="42"/>
      <c r="F131" s="42"/>
      <c r="G131" s="42"/>
      <c r="H131" s="42"/>
      <c r="I131" s="11"/>
    </row>
    <row r="132" spans="1:9" ht="15">
      <c r="A132" s="42"/>
      <c r="B132" s="42"/>
      <c r="C132" s="42"/>
      <c r="D132" s="42"/>
      <c r="E132" s="42"/>
      <c r="F132" s="42"/>
      <c r="G132" s="42"/>
      <c r="H132" s="42"/>
      <c r="I132" s="11"/>
    </row>
    <row r="133" spans="1:9" ht="15">
      <c r="A133" s="42"/>
      <c r="B133" s="42"/>
      <c r="C133" s="42"/>
      <c r="D133" s="42"/>
      <c r="E133" s="42"/>
      <c r="F133" s="42"/>
      <c r="G133" s="42"/>
      <c r="H133" s="42"/>
      <c r="I133" s="11"/>
    </row>
    <row r="134" spans="1:9" ht="15">
      <c r="A134" s="42"/>
      <c r="B134" s="42"/>
      <c r="C134" s="42"/>
      <c r="D134" s="42"/>
      <c r="E134" s="42"/>
      <c r="F134" s="42"/>
      <c r="G134" s="42"/>
      <c r="H134" s="42"/>
      <c r="I134" s="11"/>
    </row>
    <row r="135" spans="1:9" ht="15">
      <c r="A135" s="42"/>
      <c r="B135" s="42"/>
      <c r="C135" s="42"/>
      <c r="D135" s="42"/>
      <c r="E135" s="42"/>
      <c r="F135" s="42"/>
      <c r="G135" s="42"/>
      <c r="H135" s="42"/>
      <c r="I135" s="11"/>
    </row>
    <row r="136" spans="1:9" ht="15">
      <c r="A136" s="42"/>
      <c r="B136" s="42"/>
      <c r="C136" s="42"/>
      <c r="D136" s="42"/>
      <c r="E136" s="42"/>
      <c r="F136" s="42"/>
      <c r="G136" s="42"/>
      <c r="H136" s="42"/>
      <c r="I136" s="11"/>
    </row>
    <row r="137" spans="1:9" ht="15">
      <c r="A137" s="42"/>
      <c r="B137" s="42"/>
      <c r="C137" s="42"/>
      <c r="D137" s="42"/>
      <c r="E137" s="42"/>
      <c r="F137" s="42"/>
      <c r="G137" s="42"/>
      <c r="H137" s="42"/>
      <c r="I137" s="11"/>
    </row>
    <row r="138" spans="1:9" ht="15">
      <c r="A138" s="42"/>
      <c r="B138" s="42"/>
      <c r="C138" s="42"/>
      <c r="D138" s="42"/>
      <c r="E138" s="42"/>
      <c r="F138" s="42"/>
      <c r="G138" s="42"/>
      <c r="H138" s="42"/>
      <c r="I138" s="11"/>
    </row>
    <row r="139" spans="1:9" ht="15">
      <c r="A139" s="42"/>
      <c r="B139" s="42"/>
      <c r="C139" s="42"/>
      <c r="D139" s="42"/>
      <c r="E139" s="42"/>
      <c r="F139" s="42"/>
      <c r="G139" s="42"/>
      <c r="H139" s="42"/>
      <c r="I139" s="11"/>
    </row>
    <row r="140" spans="1:9" ht="15">
      <c r="A140" s="42"/>
      <c r="B140" s="42"/>
      <c r="C140" s="42"/>
      <c r="D140" s="42"/>
      <c r="E140" s="42"/>
      <c r="F140" s="42"/>
      <c r="G140" s="42"/>
      <c r="H140" s="42"/>
      <c r="I140" s="11"/>
    </row>
    <row r="141" spans="1:9" ht="15">
      <c r="A141" s="42"/>
      <c r="B141" s="42"/>
      <c r="C141" s="42"/>
      <c r="D141" s="42"/>
      <c r="E141" s="42"/>
      <c r="F141" s="42"/>
      <c r="G141" s="42"/>
      <c r="H141" s="42"/>
      <c r="I141" s="11"/>
    </row>
    <row r="142" spans="1:9" ht="15">
      <c r="A142" s="42"/>
      <c r="B142" s="42"/>
      <c r="C142" s="42"/>
      <c r="D142" s="42"/>
      <c r="E142" s="42"/>
      <c r="F142" s="42"/>
      <c r="G142" s="42"/>
      <c r="H142" s="42"/>
      <c r="I142" s="11"/>
    </row>
    <row r="143" spans="1:9" ht="15">
      <c r="A143" s="42"/>
      <c r="B143" s="42"/>
      <c r="C143" s="42"/>
      <c r="D143" s="42"/>
      <c r="E143" s="42"/>
      <c r="F143" s="42"/>
      <c r="G143" s="42"/>
      <c r="H143" s="42"/>
      <c r="I143" s="11"/>
    </row>
    <row r="144" spans="1:9" ht="15">
      <c r="A144" s="42"/>
      <c r="B144" s="42"/>
      <c r="C144" s="42"/>
      <c r="D144" s="42"/>
      <c r="E144" s="42"/>
      <c r="F144" s="42"/>
      <c r="G144" s="42"/>
      <c r="H144" s="42"/>
      <c r="I144" s="11"/>
    </row>
    <row r="145" spans="1:9" ht="15">
      <c r="A145" s="42"/>
      <c r="B145" s="42"/>
      <c r="C145" s="42"/>
      <c r="D145" s="42"/>
      <c r="E145" s="42"/>
      <c r="F145" s="42"/>
      <c r="G145" s="42"/>
      <c r="H145" s="42"/>
      <c r="I145" s="11"/>
    </row>
    <row r="146" spans="1:9" ht="15">
      <c r="A146" s="42"/>
      <c r="B146" s="42"/>
      <c r="C146" s="42"/>
      <c r="D146" s="42"/>
      <c r="E146" s="42"/>
      <c r="F146" s="42"/>
      <c r="G146" s="42"/>
      <c r="H146" s="42"/>
      <c r="I146" s="11"/>
    </row>
    <row r="147" spans="1:9" ht="15">
      <c r="A147" s="42"/>
      <c r="B147" s="42"/>
      <c r="C147" s="42"/>
      <c r="D147" s="42"/>
      <c r="E147" s="42"/>
      <c r="F147" s="42"/>
      <c r="G147" s="42"/>
      <c r="H147" s="42"/>
      <c r="I147" s="11"/>
    </row>
    <row r="148" spans="1:9" ht="15">
      <c r="A148" s="42"/>
      <c r="B148" s="42"/>
      <c r="C148" s="42"/>
      <c r="D148" s="42"/>
      <c r="E148" s="42"/>
      <c r="F148" s="42"/>
      <c r="G148" s="42"/>
      <c r="H148" s="42"/>
      <c r="I148" s="11"/>
    </row>
    <row r="149" spans="1:9" ht="15">
      <c r="A149" s="42"/>
      <c r="B149" s="42"/>
      <c r="C149" s="42"/>
      <c r="D149" s="42"/>
      <c r="E149" s="42"/>
      <c r="F149" s="42"/>
      <c r="G149" s="42"/>
      <c r="H149" s="42"/>
      <c r="I149" s="11"/>
    </row>
    <row r="150" spans="1:9" ht="15">
      <c r="A150" s="42"/>
      <c r="B150" s="42"/>
      <c r="C150" s="42"/>
      <c r="D150" s="42"/>
      <c r="E150" s="42"/>
      <c r="F150" s="42"/>
      <c r="G150" s="42"/>
      <c r="H150" s="42"/>
      <c r="I150" s="11"/>
    </row>
    <row r="151" spans="1:9" ht="15">
      <c r="A151" s="42"/>
      <c r="B151" s="42"/>
      <c r="C151" s="42"/>
      <c r="D151" s="42"/>
      <c r="E151" s="42"/>
      <c r="F151" s="42"/>
      <c r="G151" s="42"/>
      <c r="H151" s="42"/>
      <c r="I151" s="11"/>
    </row>
    <row r="152" spans="1:9" ht="15">
      <c r="A152" s="42"/>
      <c r="B152" s="42"/>
      <c r="C152" s="42"/>
      <c r="D152" s="42"/>
      <c r="E152" s="42"/>
      <c r="F152" s="42"/>
      <c r="G152" s="42"/>
      <c r="H152" s="42"/>
      <c r="I152" s="11"/>
    </row>
    <row r="153" spans="1:9" ht="15">
      <c r="A153" s="42"/>
      <c r="B153" s="42"/>
      <c r="C153" s="42"/>
      <c r="D153" s="42"/>
      <c r="E153" s="42"/>
      <c r="F153" s="42"/>
      <c r="G153" s="42"/>
      <c r="H153" s="42"/>
      <c r="I153" s="11"/>
    </row>
    <row r="154" spans="1:9" ht="15">
      <c r="A154" s="42"/>
      <c r="B154" s="42"/>
      <c r="C154" s="42"/>
      <c r="D154" s="42"/>
      <c r="E154" s="42"/>
      <c r="F154" s="42"/>
      <c r="G154" s="42"/>
      <c r="H154" s="42"/>
      <c r="I154" s="11"/>
    </row>
    <row r="155" spans="1:9" ht="15">
      <c r="A155" s="42"/>
      <c r="B155" s="42"/>
      <c r="C155" s="42"/>
      <c r="D155" s="42"/>
      <c r="E155" s="42"/>
      <c r="F155" s="42"/>
      <c r="G155" s="42"/>
      <c r="H155" s="42"/>
      <c r="I155" s="11"/>
    </row>
    <row r="156" spans="1:9" ht="15">
      <c r="A156" s="42"/>
      <c r="B156" s="42"/>
      <c r="C156" s="42"/>
      <c r="D156" s="42"/>
      <c r="E156" s="42"/>
      <c r="F156" s="42"/>
      <c r="G156" s="42"/>
      <c r="H156" s="42"/>
      <c r="I156" s="11"/>
    </row>
    <row r="157" spans="1:9" ht="15">
      <c r="A157" s="42"/>
      <c r="B157" s="42"/>
      <c r="C157" s="42"/>
      <c r="D157" s="42"/>
      <c r="E157" s="42"/>
      <c r="F157" s="42"/>
      <c r="G157" s="42"/>
      <c r="H157" s="42"/>
      <c r="I157" s="11"/>
    </row>
    <row r="158" spans="1:9" ht="15">
      <c r="A158" s="42"/>
      <c r="B158" s="42"/>
      <c r="C158" s="42"/>
      <c r="D158" s="42"/>
      <c r="E158" s="42"/>
      <c r="F158" s="42"/>
      <c r="G158" s="42"/>
      <c r="H158" s="42"/>
      <c r="I158" s="11"/>
    </row>
    <row r="159" spans="1:9" ht="15">
      <c r="A159" s="42"/>
      <c r="B159" s="42"/>
      <c r="C159" s="42"/>
      <c r="D159" s="42"/>
      <c r="E159" s="42"/>
      <c r="F159" s="42"/>
      <c r="G159" s="42"/>
      <c r="H159" s="42"/>
      <c r="I159" s="11"/>
    </row>
    <row r="160" spans="1:9" ht="15">
      <c r="A160" s="42"/>
      <c r="B160" s="42"/>
      <c r="C160" s="42"/>
      <c r="D160" s="42"/>
      <c r="E160" s="42"/>
      <c r="F160" s="42"/>
      <c r="G160" s="42"/>
      <c r="H160" s="42"/>
      <c r="I160" s="11"/>
    </row>
    <row r="161" spans="1:9" ht="15">
      <c r="A161" s="42"/>
      <c r="B161" s="42"/>
      <c r="C161" s="42"/>
      <c r="D161" s="42"/>
      <c r="E161" s="42"/>
      <c r="F161" s="42"/>
      <c r="G161" s="42"/>
      <c r="H161" s="42"/>
      <c r="I161" s="11"/>
    </row>
    <row r="162" spans="1:9" ht="15">
      <c r="A162" s="42"/>
      <c r="B162" s="42"/>
      <c r="C162" s="42"/>
      <c r="D162" s="42"/>
      <c r="E162" s="42"/>
      <c r="F162" s="42"/>
      <c r="G162" s="42"/>
      <c r="H162" s="42"/>
      <c r="I162" s="11"/>
    </row>
    <row r="163" spans="1:9" ht="15">
      <c r="A163" s="42"/>
      <c r="B163" s="42"/>
      <c r="C163" s="42"/>
      <c r="D163" s="42"/>
      <c r="E163" s="42"/>
      <c r="F163" s="42"/>
      <c r="G163" s="42"/>
      <c r="H163" s="42"/>
      <c r="I163" s="11"/>
    </row>
    <row r="164" spans="1:9" ht="15">
      <c r="A164" s="42"/>
      <c r="B164" s="42"/>
      <c r="C164" s="42"/>
      <c r="D164" s="42"/>
      <c r="E164" s="42"/>
      <c r="F164" s="42"/>
      <c r="G164" s="42"/>
      <c r="H164" s="42"/>
      <c r="I164" s="11"/>
    </row>
    <row r="165" spans="1:9" ht="15">
      <c r="A165" s="42"/>
      <c r="B165" s="42"/>
      <c r="C165" s="42"/>
      <c r="D165" s="42"/>
      <c r="E165" s="42"/>
      <c r="F165" s="42"/>
      <c r="G165" s="42"/>
      <c r="H165" s="42"/>
      <c r="I165" s="11"/>
    </row>
    <row r="166" spans="1:9" ht="15">
      <c r="A166" s="42"/>
      <c r="B166" s="42"/>
      <c r="C166" s="42"/>
      <c r="D166" s="42"/>
      <c r="E166" s="42"/>
      <c r="F166" s="42"/>
      <c r="G166" s="42"/>
      <c r="H166" s="42"/>
      <c r="I166" s="11"/>
    </row>
    <row r="167" spans="1:9" ht="15">
      <c r="A167" s="42"/>
      <c r="B167" s="42"/>
      <c r="C167" s="42"/>
      <c r="D167" s="42"/>
      <c r="E167" s="42"/>
      <c r="F167" s="42"/>
      <c r="G167" s="42"/>
      <c r="H167" s="42"/>
      <c r="I167" s="11"/>
    </row>
    <row r="168" spans="1:9" ht="15">
      <c r="A168" s="42"/>
      <c r="B168" s="42"/>
      <c r="C168" s="42"/>
      <c r="D168" s="42"/>
      <c r="E168" s="42"/>
      <c r="F168" s="42"/>
      <c r="G168" s="42"/>
      <c r="H168" s="42"/>
      <c r="I168" s="11"/>
    </row>
    <row r="169" spans="1:9" ht="15">
      <c r="A169" s="42"/>
      <c r="B169" s="42"/>
      <c r="C169" s="42"/>
      <c r="D169" s="42"/>
      <c r="E169" s="42"/>
      <c r="F169" s="42"/>
      <c r="G169" s="42"/>
      <c r="H169" s="42"/>
      <c r="I169" s="11"/>
    </row>
    <row r="170" spans="1:9" ht="15">
      <c r="A170" s="42"/>
      <c r="B170" s="42"/>
      <c r="C170" s="42"/>
      <c r="D170" s="42"/>
      <c r="E170" s="42"/>
      <c r="F170" s="42"/>
      <c r="G170" s="42"/>
      <c r="H170" s="42"/>
      <c r="I170" s="11"/>
    </row>
    <row r="171" spans="1:9" ht="15">
      <c r="A171" s="42"/>
      <c r="B171" s="42"/>
      <c r="C171" s="42"/>
      <c r="D171" s="42"/>
      <c r="E171" s="42"/>
      <c r="F171" s="42"/>
      <c r="G171" s="42"/>
      <c r="H171" s="42"/>
      <c r="I171" s="11"/>
    </row>
    <row r="172" spans="1:9" ht="15">
      <c r="A172" s="42"/>
      <c r="B172" s="42"/>
      <c r="C172" s="42"/>
      <c r="D172" s="42"/>
      <c r="E172" s="42"/>
      <c r="F172" s="42"/>
      <c r="G172" s="42"/>
      <c r="H172" s="42"/>
      <c r="I172" s="11"/>
    </row>
    <row r="173" spans="1:9" ht="15">
      <c r="A173" s="42"/>
      <c r="B173" s="42"/>
      <c r="C173" s="42"/>
      <c r="D173" s="42"/>
      <c r="E173" s="42"/>
      <c r="F173" s="42"/>
      <c r="G173" s="42"/>
      <c r="H173" s="42"/>
      <c r="I173" s="11"/>
    </row>
    <row r="174" spans="1:9" ht="15">
      <c r="A174" s="42"/>
      <c r="B174" s="42"/>
      <c r="C174" s="42"/>
      <c r="D174" s="42"/>
      <c r="E174" s="42"/>
      <c r="F174" s="42"/>
      <c r="G174" s="42"/>
      <c r="H174" s="42"/>
      <c r="I174" s="11"/>
    </row>
    <row r="175" spans="1:9" ht="15">
      <c r="A175" s="42"/>
      <c r="B175" s="42"/>
      <c r="C175" s="42"/>
      <c r="D175" s="42"/>
      <c r="E175" s="42"/>
      <c r="F175" s="42"/>
      <c r="G175" s="42"/>
      <c r="H175" s="42"/>
      <c r="I175" s="11"/>
    </row>
    <row r="176" spans="1:9" ht="15">
      <c r="A176" s="42"/>
      <c r="B176" s="42"/>
      <c r="C176" s="42"/>
      <c r="D176" s="42"/>
      <c r="E176" s="42"/>
      <c r="F176" s="42"/>
      <c r="G176" s="42"/>
      <c r="H176" s="42"/>
      <c r="I176" s="11"/>
    </row>
    <row r="177" spans="1:9" ht="15">
      <c r="A177" s="42"/>
      <c r="B177" s="42"/>
      <c r="C177" s="42"/>
      <c r="D177" s="42"/>
      <c r="E177" s="42"/>
      <c r="F177" s="42"/>
      <c r="G177" s="42"/>
      <c r="H177" s="42"/>
      <c r="I177" s="11"/>
    </row>
    <row r="178" spans="1:9" ht="15">
      <c r="A178" s="42"/>
      <c r="B178" s="42"/>
      <c r="C178" s="42"/>
      <c r="D178" s="42"/>
      <c r="E178" s="42"/>
      <c r="F178" s="42"/>
      <c r="G178" s="42"/>
      <c r="H178" s="42"/>
      <c r="I178" s="11"/>
    </row>
    <row r="179" spans="1:9" ht="15">
      <c r="A179" s="42"/>
      <c r="B179" s="42"/>
      <c r="C179" s="42"/>
      <c r="D179" s="42"/>
      <c r="E179" s="42"/>
      <c r="F179" s="42"/>
      <c r="G179" s="42"/>
      <c r="H179" s="42"/>
      <c r="I179" s="11"/>
    </row>
    <row r="180" spans="1:9" ht="15">
      <c r="A180" s="42"/>
      <c r="B180" s="42"/>
      <c r="C180" s="42"/>
      <c r="D180" s="42"/>
      <c r="E180" s="42"/>
      <c r="F180" s="42"/>
      <c r="G180" s="42"/>
      <c r="H180" s="42"/>
      <c r="I180" s="11"/>
    </row>
    <row r="181" spans="1:9" ht="15">
      <c r="A181" s="42"/>
      <c r="B181" s="42"/>
      <c r="C181" s="42"/>
      <c r="D181" s="42"/>
      <c r="E181" s="42"/>
      <c r="F181" s="42"/>
      <c r="G181" s="42"/>
      <c r="H181" s="42"/>
      <c r="I181" s="11"/>
    </row>
  </sheetData>
  <mergeCells count="13">
    <mergeCell ref="D10:D11"/>
    <mergeCell ref="A2:H2"/>
    <mergeCell ref="A3:H3"/>
    <mergeCell ref="A4:H4"/>
    <mergeCell ref="E10:E11"/>
    <mergeCell ref="A9:A11"/>
    <mergeCell ref="F9:G9"/>
    <mergeCell ref="H9:H11"/>
    <mergeCell ref="F10:F11"/>
    <mergeCell ref="C10:C11"/>
    <mergeCell ref="G10:G11"/>
    <mergeCell ref="B9:B11"/>
    <mergeCell ref="C9:E9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B17:G18 B32:G32 B24:G25 B34:G34" xr:uid="{00000000-0002-0000-03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B27:G28 B30:G31" xr:uid="{00000000-0002-0000-0300-000001000000}">
      <formula1>0</formula1>
      <formula2>9999999999999990</formula2>
    </dataValidation>
  </dataValidations>
  <pageMargins left="0.15748031496062992" right="0.15748031496062992" top="0.15748031496062992" bottom="0.15748031496062992" header="0.51181102362204722" footer="0.51181102362204722"/>
  <pageSetup scale="9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223"/>
  <sheetViews>
    <sheetView tabSelected="1" zoomScaleNormal="100" workbookViewId="0">
      <selection activeCell="B13" sqref="B13"/>
    </sheetView>
  </sheetViews>
  <sheetFormatPr defaultRowHeight="15"/>
  <cols>
    <col min="1" max="1" width="15.42578125" style="75" bestFit="1" customWidth="1"/>
    <col min="2" max="2" width="88.42578125" style="75" bestFit="1" customWidth="1"/>
    <col min="3" max="3" width="38.7109375" style="75" bestFit="1" customWidth="1"/>
    <col min="4" max="4" width="10.7109375" style="75" customWidth="1"/>
    <col min="5" max="5" width="10" style="75" customWidth="1"/>
    <col min="6" max="6" width="7.7109375" style="75" customWidth="1"/>
    <col min="7" max="7" width="7.28515625" style="75" customWidth="1"/>
    <col min="8" max="8" width="10" style="75" customWidth="1"/>
    <col min="9" max="9" width="10.140625" style="75" customWidth="1"/>
    <col min="10" max="10" width="8.85546875" style="75" customWidth="1"/>
    <col min="11" max="11" width="8.5703125" style="75" customWidth="1"/>
    <col min="12" max="12" width="8.85546875" style="75" customWidth="1"/>
    <col min="13" max="13" width="7.7109375" style="75" customWidth="1"/>
    <col min="14" max="14" width="6.85546875" style="75" customWidth="1"/>
    <col min="15" max="15" width="10" style="75" customWidth="1"/>
    <col min="16" max="16" width="11" style="75" customWidth="1"/>
    <col min="17" max="16384" width="9.140625" style="75"/>
  </cols>
  <sheetData>
    <row r="1" spans="1:49">
      <c r="A1" s="74"/>
      <c r="B1" s="74"/>
      <c r="C1" s="179" t="s">
        <v>6</v>
      </c>
      <c r="D1" s="74"/>
      <c r="E1" s="74"/>
      <c r="F1" s="74"/>
      <c r="G1" s="74"/>
      <c r="H1" s="74"/>
      <c r="I1" s="74"/>
      <c r="J1" s="74"/>
      <c r="K1" s="74"/>
      <c r="L1" s="74"/>
      <c r="N1" s="74"/>
      <c r="O1" s="74"/>
      <c r="P1" s="74"/>
      <c r="Q1" s="74"/>
    </row>
    <row r="2" spans="1:49" ht="14.25" customHeight="1">
      <c r="A2" s="74"/>
      <c r="B2" s="76" t="s">
        <v>169</v>
      </c>
      <c r="D2" s="74"/>
      <c r="E2" s="74"/>
      <c r="F2" s="77"/>
      <c r="G2" s="77"/>
      <c r="H2" s="77"/>
      <c r="I2" s="74"/>
      <c r="J2" s="74"/>
      <c r="K2" s="74"/>
      <c r="L2" s="74"/>
      <c r="M2" s="74"/>
      <c r="N2" s="74"/>
      <c r="O2" s="74"/>
      <c r="P2" s="74"/>
      <c r="Q2" s="74"/>
    </row>
    <row r="3" spans="1:49" ht="15" customHeight="1">
      <c r="A3" s="78"/>
      <c r="B3" s="73" t="s">
        <v>205</v>
      </c>
      <c r="D3" s="72"/>
      <c r="E3" s="72"/>
      <c r="F3" s="77"/>
      <c r="G3" s="77"/>
      <c r="H3" s="77"/>
      <c r="I3" s="72"/>
      <c r="J3" s="72"/>
      <c r="K3" s="72"/>
      <c r="L3" s="72"/>
      <c r="M3" s="72"/>
      <c r="N3" s="72"/>
      <c r="O3" s="72"/>
      <c r="P3" s="72"/>
      <c r="Q3" s="74"/>
    </row>
    <row r="4" spans="1:49" ht="14.25" customHeight="1">
      <c r="A4" s="78"/>
      <c r="B4" s="78" t="s">
        <v>207</v>
      </c>
      <c r="D4" s="78"/>
      <c r="E4" s="78"/>
      <c r="F4" s="77"/>
      <c r="G4" s="77"/>
      <c r="H4" s="77"/>
      <c r="I4" s="78"/>
      <c r="J4" s="78"/>
      <c r="K4" s="79"/>
      <c r="L4" s="79"/>
      <c r="M4" s="79"/>
      <c r="N4" s="79"/>
      <c r="O4" s="79"/>
      <c r="P4" s="79"/>
      <c r="Q4" s="74"/>
    </row>
    <row r="5" spans="1:49" ht="14.25" customHeight="1">
      <c r="A5" s="78"/>
      <c r="B5" s="176" t="s">
        <v>191</v>
      </c>
      <c r="C5" s="178">
        <f>'1'!F5</f>
        <v>44771</v>
      </c>
      <c r="D5" s="78"/>
      <c r="E5" s="78"/>
      <c r="F5" s="77"/>
      <c r="G5" s="77"/>
      <c r="H5" s="77"/>
      <c r="I5" s="78"/>
      <c r="J5" s="78"/>
      <c r="K5" s="79"/>
      <c r="L5" s="79"/>
      <c r="M5" s="79"/>
      <c r="N5" s="79"/>
      <c r="O5" s="79"/>
      <c r="P5" s="79"/>
      <c r="Q5" s="74"/>
    </row>
    <row r="6" spans="1:49" ht="14.25" customHeight="1">
      <c r="A6" s="78"/>
      <c r="B6" s="174" t="s">
        <v>190</v>
      </c>
      <c r="C6" s="175" t="s">
        <v>164</v>
      </c>
      <c r="D6" s="78"/>
      <c r="E6" s="78"/>
      <c r="F6" s="77"/>
      <c r="G6" s="77"/>
      <c r="H6" s="77"/>
      <c r="I6" s="78"/>
      <c r="J6" s="78"/>
      <c r="K6" s="79"/>
      <c r="L6" s="79"/>
      <c r="M6" s="79"/>
      <c r="N6" s="79"/>
      <c r="O6" s="79"/>
      <c r="P6" s="79"/>
      <c r="Q6" s="74"/>
    </row>
    <row r="7" spans="1:49" ht="14.25" customHeight="1">
      <c r="A7" s="78"/>
      <c r="B7" s="187" t="s">
        <v>203</v>
      </c>
      <c r="C7" s="188" t="s">
        <v>201</v>
      </c>
      <c r="D7" s="78"/>
      <c r="E7" s="78"/>
      <c r="F7" s="77"/>
      <c r="G7" s="77"/>
      <c r="H7" s="77"/>
      <c r="I7" s="78"/>
      <c r="J7" s="78"/>
      <c r="K7" s="79"/>
      <c r="L7" s="79"/>
      <c r="M7" s="79"/>
      <c r="N7" s="79"/>
      <c r="O7" s="79"/>
      <c r="P7" s="79"/>
      <c r="Q7" s="74"/>
    </row>
    <row r="8" spans="1:49" ht="15.75" thickBot="1">
      <c r="A8" s="78"/>
      <c r="C8" s="78"/>
      <c r="D8" s="78"/>
      <c r="E8" s="78"/>
      <c r="F8" s="78"/>
      <c r="G8" s="78"/>
      <c r="H8" s="78"/>
      <c r="I8" s="78"/>
      <c r="J8" s="78"/>
      <c r="K8" s="79"/>
      <c r="L8" s="79"/>
      <c r="M8" s="79"/>
      <c r="N8" s="79"/>
      <c r="O8" s="79"/>
      <c r="P8" s="79"/>
      <c r="Q8" s="74"/>
    </row>
    <row r="9" spans="1:49" s="84" customFormat="1" ht="16.5" customHeight="1" thickBot="1">
      <c r="A9" s="80" t="s">
        <v>170</v>
      </c>
      <c r="B9" s="81" t="s">
        <v>131</v>
      </c>
      <c r="C9" s="82" t="s">
        <v>187</v>
      </c>
      <c r="D9" s="73"/>
      <c r="E9" s="73"/>
      <c r="F9" s="78"/>
      <c r="G9" s="78"/>
      <c r="H9" s="78"/>
      <c r="I9" s="78"/>
      <c r="J9" s="78"/>
      <c r="K9" s="83"/>
      <c r="L9" s="83"/>
      <c r="M9" s="73"/>
      <c r="N9" s="73"/>
      <c r="O9" s="73"/>
      <c r="P9" s="73"/>
      <c r="Q9" s="76"/>
    </row>
    <row r="10" spans="1:49">
      <c r="A10" s="85">
        <v>1</v>
      </c>
      <c r="B10" s="86" t="s">
        <v>173</v>
      </c>
      <c r="C10" s="127" t="s">
        <v>1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</row>
    <row r="11" spans="1:49">
      <c r="A11" s="88">
        <v>2</v>
      </c>
      <c r="B11" s="89" t="s">
        <v>171</v>
      </c>
      <c r="C11" s="90">
        <v>47356743.738700002</v>
      </c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</row>
    <row r="12" spans="1:49" s="84" customFormat="1">
      <c r="A12" s="88">
        <v>3</v>
      </c>
      <c r="B12" s="89" t="s">
        <v>172</v>
      </c>
      <c r="C12" s="90">
        <v>51224156</v>
      </c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</row>
    <row r="13" spans="1:49" s="84" customFormat="1">
      <c r="A13" s="88">
        <v>4</v>
      </c>
      <c r="B13" s="89" t="s">
        <v>181</v>
      </c>
      <c r="C13" s="182">
        <v>3867412.2612999999</v>
      </c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</row>
    <row r="14" spans="1:49" s="84" customFormat="1">
      <c r="A14" s="88">
        <v>5</v>
      </c>
      <c r="B14" s="89" t="s">
        <v>182</v>
      </c>
      <c r="C14" s="183">
        <v>4340011.3099999996</v>
      </c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</row>
    <row r="15" spans="1:49">
      <c r="A15" s="88">
        <v>6</v>
      </c>
      <c r="B15" s="89" t="s">
        <v>180</v>
      </c>
      <c r="C15" s="91">
        <v>0</v>
      </c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</row>
    <row r="16" spans="1:49">
      <c r="A16" s="88">
        <v>7</v>
      </c>
      <c r="B16" s="89" t="s">
        <v>183</v>
      </c>
      <c r="C16" s="91">
        <v>0</v>
      </c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93"/>
      <c r="W16" s="93"/>
      <c r="X16" s="93"/>
      <c r="Y16" s="93"/>
      <c r="Z16" s="93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</row>
    <row r="17" spans="1:49">
      <c r="A17" s="88">
        <v>8</v>
      </c>
      <c r="B17" s="89" t="s">
        <v>178</v>
      </c>
      <c r="C17" s="91">
        <v>1.1226</v>
      </c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93"/>
      <c r="W17" s="93"/>
      <c r="X17" s="93"/>
      <c r="Y17" s="93"/>
      <c r="Z17" s="93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</row>
    <row r="18" spans="1:49">
      <c r="A18" s="88">
        <v>9</v>
      </c>
      <c r="B18" s="89" t="s">
        <v>179</v>
      </c>
      <c r="C18" s="91">
        <v>1.1108</v>
      </c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93"/>
      <c r="W18" s="93"/>
      <c r="X18" s="93"/>
      <c r="Y18" s="93"/>
      <c r="Z18" s="93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</row>
    <row r="19" spans="1:49">
      <c r="A19" s="88">
        <v>10</v>
      </c>
      <c r="B19" s="89" t="s">
        <v>208</v>
      </c>
      <c r="C19" s="91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93"/>
      <c r="W19" s="93"/>
      <c r="X19" s="93"/>
      <c r="Y19" s="93"/>
      <c r="Z19" s="93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</row>
    <row r="20" spans="1:49">
      <c r="A20" s="88">
        <v>11</v>
      </c>
      <c r="B20" s="89" t="s">
        <v>209</v>
      </c>
      <c r="C20" s="91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93"/>
      <c r="W20" s="93"/>
      <c r="X20" s="93"/>
      <c r="Y20" s="93"/>
      <c r="Z20" s="93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</row>
    <row r="21" spans="1:49">
      <c r="A21" s="88">
        <v>12</v>
      </c>
      <c r="B21" s="89" t="s">
        <v>184</v>
      </c>
      <c r="C21" s="183">
        <v>441743.56</v>
      </c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93"/>
      <c r="W21" s="93"/>
      <c r="X21" s="93"/>
      <c r="Y21" s="93"/>
      <c r="Z21" s="93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</row>
    <row r="22" spans="1:49">
      <c r="A22" s="88">
        <v>13</v>
      </c>
      <c r="B22" s="89" t="s">
        <v>185</v>
      </c>
      <c r="C22" s="183">
        <v>13676.79</v>
      </c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93"/>
      <c r="W22" s="93"/>
      <c r="X22" s="93"/>
      <c r="Y22" s="93"/>
      <c r="Z22" s="93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</row>
    <row r="23" spans="1:49">
      <c r="A23" s="88">
        <v>14</v>
      </c>
      <c r="B23" s="89" t="s">
        <v>186</v>
      </c>
      <c r="C23" s="183">
        <v>19153.09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93"/>
      <c r="W23" s="93"/>
      <c r="X23" s="93"/>
      <c r="Y23" s="93"/>
      <c r="Z23" s="93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</row>
    <row r="24" spans="1:49">
      <c r="A24" s="88">
        <v>15</v>
      </c>
      <c r="B24" s="89" t="s">
        <v>177</v>
      </c>
      <c r="C24" s="94">
        <v>-1.0500000000000001E-2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93"/>
      <c r="W24" s="93"/>
      <c r="X24" s="93"/>
      <c r="Y24" s="93"/>
      <c r="Z24" s="93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</row>
    <row r="25" spans="1:49">
      <c r="A25" s="88">
        <v>16</v>
      </c>
      <c r="B25" s="95" t="s">
        <v>175</v>
      </c>
      <c r="C25" s="94">
        <v>6.0000000000000001E-3</v>
      </c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96"/>
      <c r="W25" s="93"/>
      <c r="X25" s="93"/>
      <c r="Y25" s="93"/>
      <c r="Z25" s="93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</row>
    <row r="26" spans="1:49">
      <c r="A26" s="88">
        <v>17</v>
      </c>
      <c r="B26" s="89" t="s">
        <v>176</v>
      </c>
      <c r="C26" s="97">
        <v>-2.0999999999999999E-3</v>
      </c>
      <c r="D26" s="98"/>
      <c r="E26" s="99"/>
      <c r="F26" s="99"/>
      <c r="G26" s="99"/>
      <c r="H26" s="99"/>
      <c r="I26" s="100"/>
      <c r="J26" s="99"/>
      <c r="K26" s="99"/>
      <c r="L26" s="101"/>
      <c r="M26" s="101"/>
      <c r="N26" s="102"/>
      <c r="O26" s="103"/>
      <c r="P26" s="103"/>
      <c r="Q26" s="96"/>
      <c r="R26" s="96"/>
      <c r="S26" s="96"/>
      <c r="T26" s="96"/>
      <c r="U26" s="96"/>
      <c r="V26" s="96"/>
      <c r="W26" s="93"/>
      <c r="X26" s="93"/>
      <c r="Y26" s="93"/>
      <c r="Z26" s="93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</row>
    <row r="27" spans="1:49" ht="15.75" thickBot="1">
      <c r="A27" s="213">
        <v>18</v>
      </c>
      <c r="B27" s="104" t="s">
        <v>174</v>
      </c>
      <c r="C27" s="105">
        <v>5.21E-2</v>
      </c>
      <c r="D27" s="106"/>
      <c r="E27" s="103"/>
      <c r="F27" s="107"/>
      <c r="G27" s="107"/>
      <c r="H27" s="103"/>
      <c r="I27" s="107"/>
      <c r="J27" s="107"/>
      <c r="K27" s="107"/>
      <c r="L27" s="103"/>
      <c r="M27" s="107"/>
      <c r="N27" s="107"/>
      <c r="O27" s="103"/>
      <c r="P27" s="103"/>
      <c r="Q27" s="96"/>
      <c r="R27" s="96"/>
      <c r="S27" s="96"/>
      <c r="T27" s="96"/>
      <c r="U27" s="96"/>
      <c r="V27" s="96"/>
      <c r="W27" s="93"/>
      <c r="X27" s="93"/>
      <c r="Y27" s="93"/>
      <c r="Z27" s="93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</row>
    <row r="28" spans="1:49" s="113" customFormat="1" ht="23.25" customHeight="1">
      <c r="A28" s="108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10"/>
      <c r="R28" s="110"/>
      <c r="S28" s="110"/>
      <c r="T28" s="110"/>
      <c r="U28" s="110"/>
      <c r="V28" s="110"/>
      <c r="W28" s="111"/>
      <c r="X28" s="111"/>
      <c r="Y28" s="111"/>
      <c r="Z28" s="111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</row>
    <row r="29" spans="1:49" s="113" customFormat="1">
      <c r="A29" s="114"/>
      <c r="B29" s="102"/>
      <c r="C29" s="102"/>
      <c r="D29" s="102"/>
      <c r="E29" s="109"/>
      <c r="F29" s="102"/>
      <c r="G29" s="102"/>
      <c r="H29" s="109"/>
      <c r="I29" s="102"/>
      <c r="J29" s="102"/>
      <c r="K29" s="102"/>
      <c r="L29" s="109"/>
      <c r="M29" s="102"/>
      <c r="N29" s="102"/>
      <c r="O29" s="109"/>
      <c r="P29" s="109"/>
      <c r="Q29" s="110"/>
      <c r="R29" s="110"/>
      <c r="S29" s="110"/>
      <c r="T29" s="110"/>
      <c r="U29" s="110"/>
      <c r="V29" s="110"/>
      <c r="W29" s="111"/>
      <c r="X29" s="111"/>
      <c r="Y29" s="111"/>
      <c r="Z29" s="111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</row>
    <row r="30" spans="1:49" s="113" customFormat="1">
      <c r="A30" s="108"/>
      <c r="B30" s="102"/>
      <c r="C30" s="102"/>
      <c r="D30" s="102"/>
      <c r="E30" s="109"/>
      <c r="F30" s="102"/>
      <c r="G30" s="102"/>
      <c r="H30" s="109"/>
      <c r="I30" s="102"/>
      <c r="J30" s="102"/>
      <c r="K30" s="102"/>
      <c r="L30" s="109"/>
      <c r="M30" s="102"/>
      <c r="N30" s="102"/>
      <c r="O30" s="109"/>
      <c r="P30" s="109"/>
      <c r="Q30" s="110"/>
      <c r="R30" s="110"/>
      <c r="S30" s="110"/>
      <c r="T30" s="110"/>
      <c r="U30" s="110"/>
      <c r="V30" s="110"/>
      <c r="W30" s="111"/>
      <c r="X30" s="111"/>
      <c r="Y30" s="111"/>
      <c r="Z30" s="111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</row>
    <row r="31" spans="1:49" s="113" customFormat="1" ht="31.5" customHeight="1">
      <c r="A31" s="115"/>
      <c r="B31" s="102"/>
      <c r="C31" s="102"/>
      <c r="D31" s="102"/>
      <c r="E31" s="109"/>
      <c r="F31" s="102"/>
      <c r="G31" s="102"/>
      <c r="H31" s="109"/>
      <c r="I31" s="102"/>
      <c r="J31" s="102"/>
      <c r="K31" s="102"/>
      <c r="L31" s="109"/>
      <c r="M31" s="102"/>
      <c r="N31" s="102"/>
      <c r="O31" s="109"/>
      <c r="P31" s="109"/>
      <c r="Q31" s="110"/>
      <c r="R31" s="110"/>
      <c r="S31" s="110"/>
      <c r="T31" s="110"/>
      <c r="U31" s="110"/>
      <c r="V31" s="110"/>
      <c r="W31" s="111"/>
      <c r="X31" s="111"/>
      <c r="Y31" s="111"/>
      <c r="Z31" s="111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</row>
    <row r="32" spans="1:49" s="113" customFormat="1">
      <c r="A32" s="114"/>
      <c r="B32" s="102"/>
      <c r="C32" s="102"/>
      <c r="D32" s="102"/>
      <c r="E32" s="109"/>
      <c r="F32" s="102"/>
      <c r="G32" s="102"/>
      <c r="H32" s="109"/>
      <c r="I32" s="102"/>
      <c r="J32" s="102"/>
      <c r="K32" s="102"/>
      <c r="L32" s="109"/>
      <c r="M32" s="102"/>
      <c r="N32" s="102"/>
      <c r="O32" s="109"/>
      <c r="P32" s="109"/>
      <c r="Q32" s="110"/>
      <c r="R32" s="110"/>
      <c r="S32" s="110"/>
      <c r="T32" s="110"/>
      <c r="U32" s="110"/>
      <c r="V32" s="110"/>
      <c r="W32" s="111"/>
      <c r="X32" s="111"/>
      <c r="Y32" s="111"/>
      <c r="Z32" s="111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</row>
    <row r="33" spans="1:49">
      <c r="A33" s="116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96"/>
      <c r="R33" s="96"/>
      <c r="S33" s="96"/>
      <c r="T33" s="96"/>
      <c r="U33" s="96"/>
      <c r="V33" s="96"/>
      <c r="W33" s="93"/>
      <c r="X33" s="93"/>
      <c r="Y33" s="93"/>
      <c r="Z33" s="93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</row>
    <row r="34" spans="1:49">
      <c r="A34" s="118"/>
      <c r="B34" s="119"/>
      <c r="C34" s="119"/>
      <c r="D34" s="119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20"/>
      <c r="R34" s="120"/>
      <c r="S34" s="120"/>
      <c r="T34" s="120"/>
      <c r="U34" s="120"/>
      <c r="V34" s="120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</row>
    <row r="35" spans="1:49">
      <c r="N35" s="121"/>
      <c r="O35" s="121"/>
      <c r="P35" s="121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</row>
    <row r="36" spans="1:49">
      <c r="A36" s="122"/>
      <c r="B36" s="98"/>
      <c r="C36" s="98"/>
      <c r="D36" s="98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</row>
    <row r="37" spans="1:49">
      <c r="A37" s="123"/>
      <c r="B37" s="98"/>
      <c r="C37" s="98"/>
      <c r="D37" s="98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</row>
    <row r="38" spans="1:49">
      <c r="A38" s="124"/>
      <c r="B38" s="98"/>
      <c r="C38" s="98"/>
      <c r="D38" s="98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</row>
    <row r="39" spans="1:49">
      <c r="A39" s="122"/>
      <c r="B39" s="98"/>
      <c r="C39" s="98"/>
      <c r="D39" s="98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</row>
    <row r="40" spans="1:49">
      <c r="A40" s="122"/>
      <c r="B40" s="98"/>
      <c r="C40" s="98"/>
      <c r="D40" s="98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</row>
    <row r="41" spans="1:49">
      <c r="A41" s="122"/>
      <c r="B41" s="98"/>
      <c r="C41" s="98"/>
      <c r="D41" s="98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</row>
    <row r="42" spans="1:49">
      <c r="B42" s="125"/>
      <c r="C42" s="125"/>
      <c r="D42" s="125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</row>
    <row r="43" spans="1:49">
      <c r="B43" s="125"/>
      <c r="C43" s="125"/>
      <c r="D43" s="125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</row>
    <row r="44" spans="1:49">
      <c r="B44" s="125"/>
      <c r="C44" s="125"/>
      <c r="D44" s="125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</row>
    <row r="45" spans="1:49">
      <c r="B45" s="125"/>
      <c r="C45" s="125"/>
      <c r="D45" s="125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</row>
    <row r="46" spans="1:49">
      <c r="B46" s="125"/>
      <c r="C46" s="125"/>
      <c r="D46" s="125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</row>
    <row r="47" spans="1:49">
      <c r="B47" s="125"/>
      <c r="C47" s="125"/>
      <c r="D47" s="125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</row>
    <row r="48" spans="1:49">
      <c r="B48" s="125"/>
      <c r="C48" s="125"/>
      <c r="D48" s="125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</row>
    <row r="49" spans="2:49">
      <c r="B49" s="125"/>
      <c r="C49" s="125"/>
      <c r="D49" s="125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</row>
    <row r="50" spans="2:49">
      <c r="B50" s="125"/>
      <c r="C50" s="125"/>
      <c r="D50" s="125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</row>
    <row r="51" spans="2:49">
      <c r="B51" s="125"/>
      <c r="C51" s="125"/>
      <c r="D51" s="125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</row>
    <row r="52" spans="2:49">
      <c r="B52" s="125"/>
      <c r="C52" s="125"/>
      <c r="D52" s="125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</row>
    <row r="53" spans="2:49">
      <c r="B53" s="125"/>
      <c r="C53" s="125"/>
      <c r="D53" s="125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</row>
    <row r="54" spans="2:49">
      <c r="B54" s="125"/>
      <c r="C54" s="125"/>
      <c r="D54" s="125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</row>
    <row r="55" spans="2:49">
      <c r="B55" s="125"/>
      <c r="C55" s="125"/>
      <c r="D55" s="125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</row>
    <row r="56" spans="2:49">
      <c r="B56" s="125"/>
      <c r="C56" s="125"/>
      <c r="D56" s="125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</row>
    <row r="57" spans="2:49">
      <c r="B57" s="125"/>
      <c r="C57" s="125"/>
      <c r="D57" s="125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</row>
    <row r="58" spans="2:49">
      <c r="B58" s="125"/>
      <c r="C58" s="125"/>
      <c r="D58" s="125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</row>
    <row r="59" spans="2:49">
      <c r="B59" s="92"/>
      <c r="C59" s="125"/>
      <c r="D59" s="125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</row>
    <row r="60" spans="2:49">
      <c r="B60" s="92"/>
      <c r="C60" s="125"/>
      <c r="D60" s="125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</row>
    <row r="61" spans="2:49">
      <c r="B61" s="92"/>
      <c r="C61" s="125"/>
      <c r="D61" s="125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</row>
    <row r="62" spans="2:49">
      <c r="B62" s="92"/>
      <c r="C62" s="125"/>
      <c r="D62" s="125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</row>
    <row r="63" spans="2:49">
      <c r="C63" s="126"/>
      <c r="D63" s="126"/>
    </row>
    <row r="64" spans="2:49">
      <c r="C64" s="126"/>
      <c r="D64" s="126"/>
    </row>
    <row r="65" spans="3:4">
      <c r="C65" s="126"/>
      <c r="D65" s="126"/>
    </row>
    <row r="66" spans="3:4">
      <c r="C66" s="126"/>
      <c r="D66" s="126"/>
    </row>
    <row r="67" spans="3:4">
      <c r="C67" s="126"/>
      <c r="D67" s="126"/>
    </row>
    <row r="68" spans="3:4">
      <c r="C68" s="126"/>
      <c r="D68" s="126"/>
    </row>
    <row r="69" spans="3:4">
      <c r="C69" s="126"/>
      <c r="D69" s="126"/>
    </row>
    <row r="70" spans="3:4">
      <c r="C70" s="126"/>
      <c r="D70" s="126"/>
    </row>
    <row r="71" spans="3:4">
      <c r="C71" s="126"/>
      <c r="D71" s="126"/>
    </row>
    <row r="72" spans="3:4">
      <c r="C72" s="126"/>
      <c r="D72" s="126"/>
    </row>
    <row r="73" spans="3:4">
      <c r="C73" s="126"/>
      <c r="D73" s="126"/>
    </row>
    <row r="74" spans="3:4">
      <c r="C74" s="126"/>
      <c r="D74" s="126"/>
    </row>
    <row r="75" spans="3:4">
      <c r="C75" s="126"/>
      <c r="D75" s="126"/>
    </row>
    <row r="76" spans="3:4">
      <c r="C76" s="126"/>
      <c r="D76" s="126"/>
    </row>
    <row r="77" spans="3:4">
      <c r="C77" s="126"/>
      <c r="D77" s="126"/>
    </row>
    <row r="78" spans="3:4">
      <c r="C78" s="126"/>
      <c r="D78" s="126"/>
    </row>
    <row r="79" spans="3:4">
      <c r="C79" s="126"/>
      <c r="D79" s="126"/>
    </row>
    <row r="80" spans="3:4">
      <c r="C80" s="126"/>
      <c r="D80" s="126"/>
    </row>
    <row r="81" spans="3:4">
      <c r="C81" s="126"/>
      <c r="D81" s="126"/>
    </row>
    <row r="82" spans="3:4">
      <c r="C82" s="126"/>
      <c r="D82" s="126"/>
    </row>
    <row r="83" spans="3:4">
      <c r="C83" s="126"/>
      <c r="D83" s="126"/>
    </row>
    <row r="84" spans="3:4">
      <c r="C84" s="126"/>
      <c r="D84" s="126"/>
    </row>
    <row r="85" spans="3:4">
      <c r="C85" s="126"/>
      <c r="D85" s="126"/>
    </row>
    <row r="86" spans="3:4">
      <c r="C86" s="126"/>
      <c r="D86" s="126"/>
    </row>
    <row r="87" spans="3:4">
      <c r="C87" s="126"/>
      <c r="D87" s="126"/>
    </row>
    <row r="88" spans="3:4">
      <c r="C88" s="126"/>
      <c r="D88" s="126"/>
    </row>
    <row r="89" spans="3:4">
      <c r="C89" s="126"/>
      <c r="D89" s="126"/>
    </row>
    <row r="90" spans="3:4">
      <c r="C90" s="126"/>
      <c r="D90" s="126"/>
    </row>
    <row r="91" spans="3:4">
      <c r="C91" s="126"/>
      <c r="D91" s="126"/>
    </row>
    <row r="92" spans="3:4">
      <c r="C92" s="126"/>
      <c r="D92" s="126"/>
    </row>
    <row r="93" spans="3:4">
      <c r="C93" s="126"/>
      <c r="D93" s="126"/>
    </row>
    <row r="94" spans="3:4">
      <c r="C94" s="126"/>
      <c r="D94" s="126"/>
    </row>
    <row r="95" spans="3:4">
      <c r="C95" s="126"/>
      <c r="D95" s="126"/>
    </row>
    <row r="96" spans="3:4">
      <c r="C96" s="126"/>
      <c r="D96" s="126"/>
    </row>
    <row r="97" spans="3:4">
      <c r="C97" s="126"/>
      <c r="D97" s="126"/>
    </row>
    <row r="98" spans="3:4">
      <c r="C98" s="126"/>
      <c r="D98" s="126"/>
    </row>
    <row r="99" spans="3:4">
      <c r="C99" s="126"/>
      <c r="D99" s="126"/>
    </row>
    <row r="100" spans="3:4">
      <c r="C100" s="126"/>
      <c r="D100" s="126"/>
    </row>
    <row r="101" spans="3:4">
      <c r="C101" s="126"/>
      <c r="D101" s="126"/>
    </row>
    <row r="102" spans="3:4">
      <c r="C102" s="126"/>
      <c r="D102" s="126"/>
    </row>
    <row r="103" spans="3:4">
      <c r="C103" s="126"/>
      <c r="D103" s="126"/>
    </row>
    <row r="104" spans="3:4">
      <c r="C104" s="126"/>
      <c r="D104" s="126"/>
    </row>
    <row r="105" spans="3:4">
      <c r="C105" s="126"/>
      <c r="D105" s="126"/>
    </row>
    <row r="106" spans="3:4">
      <c r="C106" s="126"/>
      <c r="D106" s="126"/>
    </row>
    <row r="107" spans="3:4">
      <c r="C107" s="126"/>
      <c r="D107" s="126"/>
    </row>
    <row r="108" spans="3:4">
      <c r="C108" s="126"/>
      <c r="D108" s="126"/>
    </row>
    <row r="109" spans="3:4">
      <c r="C109" s="126"/>
      <c r="D109" s="126"/>
    </row>
    <row r="110" spans="3:4">
      <c r="C110" s="126"/>
      <c r="D110" s="126"/>
    </row>
    <row r="111" spans="3:4">
      <c r="C111" s="126"/>
      <c r="D111" s="126"/>
    </row>
    <row r="112" spans="3:4">
      <c r="C112" s="126"/>
      <c r="D112" s="126"/>
    </row>
    <row r="113" spans="3:4">
      <c r="C113" s="126"/>
      <c r="D113" s="126"/>
    </row>
    <row r="114" spans="3:4">
      <c r="C114" s="126"/>
      <c r="D114" s="126"/>
    </row>
    <row r="115" spans="3:4">
      <c r="C115" s="126"/>
      <c r="D115" s="126"/>
    </row>
    <row r="116" spans="3:4">
      <c r="C116" s="126"/>
      <c r="D116" s="126"/>
    </row>
    <row r="117" spans="3:4">
      <c r="C117" s="126"/>
      <c r="D117" s="126"/>
    </row>
    <row r="118" spans="3:4">
      <c r="C118" s="126"/>
      <c r="D118" s="126"/>
    </row>
    <row r="119" spans="3:4">
      <c r="C119" s="126"/>
      <c r="D119" s="126"/>
    </row>
    <row r="120" spans="3:4">
      <c r="C120" s="126"/>
      <c r="D120" s="126"/>
    </row>
    <row r="121" spans="3:4">
      <c r="C121" s="126"/>
      <c r="D121" s="126"/>
    </row>
    <row r="122" spans="3:4">
      <c r="C122" s="126"/>
      <c r="D122" s="126"/>
    </row>
    <row r="123" spans="3:4">
      <c r="C123" s="126"/>
      <c r="D123" s="126"/>
    </row>
    <row r="124" spans="3:4">
      <c r="C124" s="126"/>
      <c r="D124" s="126"/>
    </row>
    <row r="125" spans="3:4">
      <c r="C125" s="126"/>
      <c r="D125" s="126"/>
    </row>
    <row r="126" spans="3:4">
      <c r="C126" s="126"/>
      <c r="D126" s="126"/>
    </row>
    <row r="127" spans="3:4">
      <c r="C127" s="126"/>
      <c r="D127" s="126"/>
    </row>
    <row r="128" spans="3:4">
      <c r="C128" s="126"/>
      <c r="D128" s="126"/>
    </row>
    <row r="129" spans="3:4">
      <c r="C129" s="126"/>
      <c r="D129" s="126"/>
    </row>
    <row r="130" spans="3:4">
      <c r="C130" s="126"/>
      <c r="D130" s="126"/>
    </row>
    <row r="131" spans="3:4">
      <c r="C131" s="126"/>
      <c r="D131" s="126"/>
    </row>
    <row r="132" spans="3:4">
      <c r="C132" s="126"/>
      <c r="D132" s="126"/>
    </row>
    <row r="133" spans="3:4">
      <c r="C133" s="126"/>
      <c r="D133" s="126"/>
    </row>
    <row r="134" spans="3:4">
      <c r="C134" s="126"/>
      <c r="D134" s="126"/>
    </row>
    <row r="135" spans="3:4">
      <c r="C135" s="126"/>
      <c r="D135" s="126"/>
    </row>
    <row r="136" spans="3:4">
      <c r="C136" s="126"/>
      <c r="D136" s="126"/>
    </row>
    <row r="137" spans="3:4">
      <c r="C137" s="126"/>
      <c r="D137" s="126"/>
    </row>
    <row r="138" spans="3:4">
      <c r="C138" s="126"/>
      <c r="D138" s="126"/>
    </row>
    <row r="139" spans="3:4">
      <c r="C139" s="126"/>
      <c r="D139" s="126"/>
    </row>
    <row r="140" spans="3:4">
      <c r="C140" s="126"/>
      <c r="D140" s="126"/>
    </row>
    <row r="141" spans="3:4">
      <c r="C141" s="126"/>
      <c r="D141" s="126"/>
    </row>
    <row r="142" spans="3:4">
      <c r="C142" s="126"/>
      <c r="D142" s="126"/>
    </row>
    <row r="143" spans="3:4">
      <c r="C143" s="126"/>
      <c r="D143" s="126"/>
    </row>
    <row r="144" spans="3:4">
      <c r="C144" s="126"/>
      <c r="D144" s="126"/>
    </row>
    <row r="145" spans="3:4">
      <c r="C145" s="126"/>
      <c r="D145" s="126"/>
    </row>
    <row r="146" spans="3:4">
      <c r="C146" s="126"/>
      <c r="D146" s="126"/>
    </row>
    <row r="147" spans="3:4">
      <c r="C147" s="126"/>
      <c r="D147" s="126"/>
    </row>
    <row r="148" spans="3:4">
      <c r="C148" s="126"/>
      <c r="D148" s="126"/>
    </row>
    <row r="149" spans="3:4">
      <c r="C149" s="126"/>
      <c r="D149" s="126"/>
    </row>
    <row r="150" spans="3:4">
      <c r="C150" s="126"/>
      <c r="D150" s="126"/>
    </row>
    <row r="151" spans="3:4">
      <c r="C151" s="126"/>
      <c r="D151" s="126"/>
    </row>
    <row r="152" spans="3:4">
      <c r="C152" s="126"/>
      <c r="D152" s="126"/>
    </row>
    <row r="153" spans="3:4">
      <c r="C153" s="126"/>
      <c r="D153" s="126"/>
    </row>
    <row r="154" spans="3:4">
      <c r="C154" s="126"/>
      <c r="D154" s="126"/>
    </row>
    <row r="155" spans="3:4">
      <c r="C155" s="126"/>
      <c r="D155" s="126"/>
    </row>
    <row r="156" spans="3:4">
      <c r="C156" s="126"/>
      <c r="D156" s="126"/>
    </row>
    <row r="157" spans="3:4">
      <c r="C157" s="126"/>
      <c r="D157" s="126"/>
    </row>
    <row r="158" spans="3:4">
      <c r="C158" s="126"/>
      <c r="D158" s="126"/>
    </row>
    <row r="159" spans="3:4">
      <c r="C159" s="126"/>
      <c r="D159" s="126"/>
    </row>
    <row r="160" spans="3:4">
      <c r="C160" s="126"/>
      <c r="D160" s="126"/>
    </row>
    <row r="161" spans="3:4">
      <c r="C161" s="126"/>
      <c r="D161" s="126"/>
    </row>
    <row r="162" spans="3:4">
      <c r="C162" s="126"/>
      <c r="D162" s="126"/>
    </row>
    <row r="163" spans="3:4">
      <c r="C163" s="126"/>
      <c r="D163" s="126"/>
    </row>
    <row r="164" spans="3:4">
      <c r="C164" s="126"/>
      <c r="D164" s="126"/>
    </row>
    <row r="165" spans="3:4">
      <c r="C165" s="126"/>
      <c r="D165" s="126"/>
    </row>
    <row r="166" spans="3:4">
      <c r="C166" s="126"/>
      <c r="D166" s="126"/>
    </row>
    <row r="167" spans="3:4">
      <c r="C167" s="126"/>
      <c r="D167" s="126"/>
    </row>
    <row r="168" spans="3:4">
      <c r="C168" s="126"/>
      <c r="D168" s="126"/>
    </row>
    <row r="169" spans="3:4">
      <c r="C169" s="126"/>
      <c r="D169" s="126"/>
    </row>
    <row r="170" spans="3:4">
      <c r="C170" s="126"/>
      <c r="D170" s="126"/>
    </row>
    <row r="171" spans="3:4">
      <c r="C171" s="126"/>
      <c r="D171" s="126"/>
    </row>
    <row r="172" spans="3:4">
      <c r="C172" s="126"/>
      <c r="D172" s="126"/>
    </row>
    <row r="173" spans="3:4">
      <c r="C173" s="126"/>
      <c r="D173" s="126"/>
    </row>
    <row r="174" spans="3:4">
      <c r="C174" s="126"/>
      <c r="D174" s="126"/>
    </row>
    <row r="175" spans="3:4">
      <c r="C175" s="126"/>
      <c r="D175" s="126"/>
    </row>
    <row r="176" spans="3:4">
      <c r="C176" s="126"/>
      <c r="D176" s="126"/>
    </row>
    <row r="177" spans="3:4">
      <c r="C177" s="126"/>
      <c r="D177" s="126"/>
    </row>
    <row r="178" spans="3:4">
      <c r="C178" s="126"/>
      <c r="D178" s="126"/>
    </row>
    <row r="179" spans="3:4">
      <c r="C179" s="126"/>
      <c r="D179" s="126"/>
    </row>
    <row r="180" spans="3:4">
      <c r="C180" s="126"/>
      <c r="D180" s="126"/>
    </row>
    <row r="181" spans="3:4">
      <c r="C181" s="126"/>
      <c r="D181" s="126"/>
    </row>
    <row r="182" spans="3:4">
      <c r="C182" s="126"/>
      <c r="D182" s="126"/>
    </row>
    <row r="183" spans="3:4">
      <c r="C183" s="126"/>
      <c r="D183" s="126"/>
    </row>
    <row r="184" spans="3:4">
      <c r="C184" s="126"/>
      <c r="D184" s="126"/>
    </row>
    <row r="185" spans="3:4">
      <c r="C185" s="126"/>
      <c r="D185" s="126"/>
    </row>
    <row r="186" spans="3:4">
      <c r="C186" s="126"/>
      <c r="D186" s="126"/>
    </row>
    <row r="187" spans="3:4">
      <c r="C187" s="126"/>
      <c r="D187" s="126"/>
    </row>
    <row r="188" spans="3:4">
      <c r="C188" s="126"/>
      <c r="D188" s="126"/>
    </row>
    <row r="189" spans="3:4">
      <c r="C189" s="126"/>
      <c r="D189" s="126"/>
    </row>
    <row r="190" spans="3:4">
      <c r="C190" s="126"/>
      <c r="D190" s="126"/>
    </row>
    <row r="191" spans="3:4">
      <c r="C191" s="126"/>
      <c r="D191" s="126"/>
    </row>
    <row r="192" spans="3:4">
      <c r="C192" s="126"/>
      <c r="D192" s="126"/>
    </row>
    <row r="193" spans="3:4">
      <c r="C193" s="126"/>
      <c r="D193" s="126"/>
    </row>
    <row r="194" spans="3:4">
      <c r="C194" s="126"/>
      <c r="D194" s="126"/>
    </row>
    <row r="195" spans="3:4">
      <c r="C195" s="126"/>
      <c r="D195" s="126"/>
    </row>
    <row r="196" spans="3:4">
      <c r="C196" s="126"/>
      <c r="D196" s="126"/>
    </row>
    <row r="197" spans="3:4">
      <c r="C197" s="126"/>
      <c r="D197" s="126"/>
    </row>
    <row r="198" spans="3:4">
      <c r="C198" s="126"/>
      <c r="D198" s="126"/>
    </row>
    <row r="199" spans="3:4">
      <c r="C199" s="126"/>
      <c r="D199" s="126"/>
    </row>
    <row r="200" spans="3:4">
      <c r="C200" s="126"/>
      <c r="D200" s="126"/>
    </row>
    <row r="201" spans="3:4">
      <c r="C201" s="126"/>
      <c r="D201" s="126"/>
    </row>
    <row r="202" spans="3:4">
      <c r="C202" s="126"/>
      <c r="D202" s="126"/>
    </row>
    <row r="203" spans="3:4">
      <c r="C203" s="126"/>
      <c r="D203" s="126"/>
    </row>
    <row r="204" spans="3:4">
      <c r="C204" s="126"/>
      <c r="D204" s="126"/>
    </row>
    <row r="205" spans="3:4">
      <c r="C205" s="126"/>
      <c r="D205" s="126"/>
    </row>
    <row r="206" spans="3:4">
      <c r="C206" s="126"/>
      <c r="D206" s="126"/>
    </row>
    <row r="207" spans="3:4">
      <c r="C207" s="126"/>
      <c r="D207" s="126"/>
    </row>
    <row r="208" spans="3:4">
      <c r="C208" s="126"/>
      <c r="D208" s="126"/>
    </row>
    <row r="209" spans="3:4">
      <c r="C209" s="126"/>
      <c r="D209" s="126"/>
    </row>
    <row r="210" spans="3:4">
      <c r="C210" s="126"/>
      <c r="D210" s="126"/>
    </row>
    <row r="211" spans="3:4">
      <c r="C211" s="126"/>
      <c r="D211" s="126"/>
    </row>
    <row r="212" spans="3:4">
      <c r="C212" s="126"/>
      <c r="D212" s="126"/>
    </row>
    <row r="213" spans="3:4">
      <c r="C213" s="126"/>
      <c r="D213" s="126"/>
    </row>
    <row r="214" spans="3:4">
      <c r="C214" s="126"/>
      <c r="D214" s="126"/>
    </row>
    <row r="215" spans="3:4">
      <c r="C215" s="126"/>
      <c r="D215" s="126"/>
    </row>
    <row r="216" spans="3:4">
      <c r="C216" s="126"/>
      <c r="D216" s="126"/>
    </row>
    <row r="217" spans="3:4">
      <c r="C217" s="126"/>
      <c r="D217" s="126"/>
    </row>
    <row r="218" spans="3:4">
      <c r="C218" s="126"/>
      <c r="D218" s="126"/>
    </row>
    <row r="219" spans="3:4">
      <c r="C219" s="126"/>
      <c r="D219" s="126"/>
    </row>
    <row r="220" spans="3:4">
      <c r="C220" s="126"/>
      <c r="D220" s="126"/>
    </row>
    <row r="221" spans="3:4">
      <c r="C221" s="126"/>
      <c r="D221" s="126"/>
    </row>
    <row r="222" spans="3:4">
      <c r="C222" s="126"/>
      <c r="D222" s="126"/>
    </row>
    <row r="223" spans="3:4">
      <c r="C223" s="126"/>
      <c r="D223" s="126"/>
    </row>
  </sheetData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N26 F29:G32 B29:D32 M29:N32 I29:K32" xr:uid="{00000000-0002-0000-0400-000000000000}">
      <formula1>0</formula1>
      <formula2>9999999999999990</formula2>
    </dataValidation>
  </dataValidations>
  <pageMargins left="0.33" right="0.25" top="0.51" bottom="0.65" header="0.17" footer="0.21"/>
  <pageSetup scale="76" orientation="landscape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'1'!Print_Titles</vt:lpstr>
      <vt:lpstr>'2'!Print_Titles</vt:lpstr>
      <vt:lpstr>'3'!Print_Titles</vt:lpstr>
      <vt:lpstr>'4'!Print_Titles</vt:lpstr>
      <vt:lpstr>'5'!Print_Titles</vt:lpstr>
    </vt:vector>
  </TitlesOfParts>
  <Company>ssec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Andreeva</dc:creator>
  <cp:lastModifiedBy>Ивелина Иванова</cp:lastModifiedBy>
  <cp:lastPrinted>2019-12-09T10:01:48Z</cp:lastPrinted>
  <dcterms:created xsi:type="dcterms:W3CDTF">2004-03-04T10:58:58Z</dcterms:created>
  <dcterms:modified xsi:type="dcterms:W3CDTF">2022-08-02T08:54:10Z</dcterms:modified>
</cp:coreProperties>
</file>